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zo\Desktop\MAPE\FINANCIJSKI PLANOVI\IZMJENE I DOPUNE 2023.g\"/>
    </mc:Choice>
  </mc:AlternateContent>
  <xr:revisionPtr revIDLastSave="0" documentId="13_ncr:1_{B25DEC44-E369-474D-A6B6-00A5464FA9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8" i="17" l="1"/>
  <c r="F77" i="17"/>
  <c r="F76" i="17"/>
  <c r="F75" i="17"/>
  <c r="F72" i="17"/>
  <c r="H8" i="4" l="1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R11" i="17"/>
  <c r="R12" i="17"/>
  <c r="R13" i="17"/>
  <c r="R14" i="17"/>
  <c r="I3" i="17"/>
  <c r="R3" i="17" s="1"/>
  <c r="H4" i="17"/>
  <c r="H5" i="17"/>
  <c r="H6" i="17"/>
  <c r="H7" i="17"/>
  <c r="H8" i="17"/>
  <c r="H9" i="17"/>
  <c r="H10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C5" i="33" l="1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A5" i="4" l="1"/>
  <c r="A4" i="4"/>
  <c r="A3" i="4"/>
  <c r="B3" i="4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F18" i="4"/>
  <c r="D18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A11" i="4"/>
  <c r="F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D6" i="4"/>
  <c r="B6" i="4"/>
  <c r="A6" i="4"/>
  <c r="F5" i="4"/>
  <c r="D5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D6" i="14" l="1"/>
  <c r="S64" i="14"/>
  <c r="S43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D19" i="12"/>
  <c r="E15" i="32" l="1"/>
  <c r="E14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H76" i="14"/>
  <c r="C76" i="14" s="1"/>
  <c r="E70" i="33"/>
  <c r="E66" i="33" s="1"/>
  <c r="E5" i="33" s="1"/>
  <c r="H74" i="14" l="1"/>
  <c r="C74" i="14" l="1"/>
  <c r="E21" i="12" s="1"/>
  <c r="E19" i="12" s="1"/>
  <c r="E22" i="12" s="1"/>
  <c r="E33" i="12" s="1"/>
  <c r="H57" i="14"/>
  <c r="E13" i="32" l="1"/>
  <c r="E11" i="32" s="1"/>
  <c r="E5" i="32" s="1"/>
  <c r="C57" i="14"/>
</calcChain>
</file>

<file path=xl/sharedStrings.xml><?xml version="1.0" encoding="utf-8"?>
<sst xmlns="http://schemas.openxmlformats.org/spreadsheetml/2006/main" count="14264" uniqueCount="5283">
  <si>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</si>
  <si>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</si>
  <si>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</si>
  <si>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</si>
  <si>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</si>
  <si>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</si>
  <si>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</si>
  <si>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</si>
  <si>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</si>
  <si>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</si>
  <si>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</si>
  <si>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</si>
  <si>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</si>
  <si>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</si>
  <si>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</si>
  <si>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</si>
  <si>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</si>
  <si>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</si>
  <si>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</si>
  <si>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</si>
  <si>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</si>
  <si>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</si>
  <si>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</si>
  <si>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</si>
  <si>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</si>
  <si>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</si>
  <si>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</si>
  <si>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</si>
  <si>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</si>
  <si>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</si>
  <si>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</si>
  <si>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</si>
  <si>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</si>
  <si>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</si>
  <si>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</si>
  <si>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</si>
  <si>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</si>
  <si>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</si>
  <si>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</si>
  <si>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</si>
  <si>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</si>
  <si>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</si>
  <si>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</si>
  <si>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</si>
  <si>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</si>
  <si>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</si>
  <si>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</si>
  <si>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</si>
  <si>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</si>
  <si>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</si>
  <si>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</si>
  <si>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</si>
  <si>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</si>
  <si>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</si>
  <si>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</si>
  <si>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</si>
  <si>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</si>
  <si>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</si>
  <si>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</si>
  <si>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</si>
  <si>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</si>
  <si>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</si>
  <si>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</si>
  <si>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</si>
  <si>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</si>
  <si>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</si>
  <si>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</si>
  <si>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</si>
  <si>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</si>
  <si>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</si>
  <si>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</si>
  <si>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</si>
  <si>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</si>
  <si>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</si>
  <si>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</si>
  <si>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</si>
  <si>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</si>
  <si>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</si>
  <si>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</si>
  <si>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</si>
  <si>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</si>
  <si>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</si>
  <si>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</si>
  <si>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</si>
  <si>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</si>
  <si>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</si>
  <si>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</si>
  <si>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</si>
  <si>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</si>
  <si>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</si>
  <si>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</si>
  <si>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</si>
  <si>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</si>
  <si>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</si>
  <si>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</si>
  <si>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</si>
  <si>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</si>
  <si>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</si>
  <si>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</si>
  <si>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</si>
  <si>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</si>
  <si>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</si>
  <si>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</si>
  <si>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</si>
  <si>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</si>
  <si>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</si>
  <si>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</si>
  <si>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</si>
  <si>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</si>
  <si>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</si>
  <si>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</si>
  <si>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</si>
  <si>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</si>
  <si>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</si>
  <si>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</si>
  <si>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</si>
  <si>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</si>
  <si>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</si>
  <si>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</si>
  <si>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</si>
  <si>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</si>
  <si>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</si>
  <si>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</si>
  <si>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</si>
  <si>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</si>
  <si>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</si>
  <si>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</si>
  <si>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</si>
  <si>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</si>
  <si>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</si>
  <si>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</si>
  <si>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</si>
  <si>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</si>
  <si>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</si>
  <si>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</si>
  <si>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</si>
  <si>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</si>
  <si>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</si>
  <si>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</si>
  <si>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</si>
  <si>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</si>
  <si>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</si>
  <si>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</si>
  <si>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</si>
  <si>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</si>
  <si>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</si>
  <si>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</si>
  <si>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</si>
  <si>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</si>
  <si>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</si>
  <si>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</si>
  <si>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</si>
  <si>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</si>
  <si>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</si>
  <si>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</si>
  <si>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</si>
  <si>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</si>
  <si>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</si>
  <si>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</si>
  <si>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</si>
  <si>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</si>
  <si>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</si>
  <si>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</si>
  <si>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</si>
  <si>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</si>
  <si>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</si>
  <si>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</si>
  <si>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</si>
  <si>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</si>
  <si>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</si>
  <si>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</si>
  <si>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</si>
  <si>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</si>
  <si>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</si>
  <si>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</si>
  <si>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</si>
  <si>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</si>
  <si>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</si>
  <si>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</si>
  <si>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</si>
  <si>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</si>
  <si>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</si>
  <si>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</si>
  <si>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</si>
  <si>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</si>
  <si>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</si>
  <si>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</si>
  <si>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</si>
  <si>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</si>
  <si>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</si>
  <si>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</si>
  <si>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</si>
  <si>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</si>
  <si>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</si>
  <si>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</si>
  <si>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</si>
  <si>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</si>
  <si>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</si>
  <si>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</si>
  <si>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</si>
  <si>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</si>
  <si>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</si>
  <si>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</si>
  <si>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</si>
  <si>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</si>
  <si>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</si>
  <si>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</si>
  <si>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</si>
  <si>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</si>
  <si>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</si>
  <si>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</si>
  <si>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</si>
  <si>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</si>
  <si>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</si>
  <si>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</si>
  <si>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</si>
  <si>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</si>
  <si>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</si>
  <si>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</si>
  <si>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</si>
  <si>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</si>
  <si>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</si>
  <si>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</si>
  <si>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</si>
  <si>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</si>
  <si>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</si>
  <si>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</si>
  <si>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</si>
  <si>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</si>
  <si>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</si>
  <si>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</si>
  <si>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</si>
  <si>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</si>
  <si>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</si>
  <si>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</si>
  <si>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</si>
  <si>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</si>
  <si>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</si>
  <si>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</si>
  <si>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</si>
  <si>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</si>
  <si>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</si>
  <si>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</si>
  <si>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</si>
  <si>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</si>
  <si>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</si>
  <si>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</si>
  <si>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</si>
  <si>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</si>
  <si>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</si>
  <si>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</si>
  <si>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</si>
  <si>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</si>
  <si>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</si>
  <si>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</si>
  <si>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</si>
  <si>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</si>
  <si>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</si>
  <si>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</si>
  <si>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</si>
  <si>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</si>
  <si>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</si>
  <si>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</si>
  <si>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</si>
  <si>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</si>
  <si>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</si>
  <si>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</si>
  <si>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</si>
  <si>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</si>
  <si>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</si>
  <si>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</si>
  <si>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</si>
  <si>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</si>
  <si>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</si>
  <si>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</si>
  <si>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</si>
  <si>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</si>
  <si>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</si>
  <si>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</si>
  <si>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</si>
  <si>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</si>
  <si>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</si>
  <si>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</si>
  <si>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</si>
  <si>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</si>
  <si>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</si>
  <si>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</si>
  <si>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</si>
  <si>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</si>
  <si>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</si>
  <si>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</si>
  <si>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</si>
  <si>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</si>
  <si>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</si>
  <si>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</si>
  <si>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</si>
  <si>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</si>
  <si>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</si>
  <si>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</si>
  <si>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</si>
  <si>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</si>
  <si>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</si>
  <si>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</si>
  <si>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</si>
  <si>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</si>
  <si>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</si>
  <si>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</si>
  <si>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</si>
  <si>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</si>
  <si>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</si>
  <si>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</si>
  <si>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</si>
  <si>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</si>
  <si>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</si>
  <si>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</si>
  <si>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</si>
  <si>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</si>
  <si>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</si>
  <si>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</si>
  <si>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</si>
  <si>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</si>
  <si>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</si>
  <si>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</si>
  <si>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</si>
  <si>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</si>
  <si>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</si>
  <si>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</si>
  <si>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</si>
  <si>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</si>
  <si>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</si>
  <si>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</si>
  <si>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</si>
  <si>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</si>
  <si>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</si>
  <si>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</si>
  <si>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</si>
  <si>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</si>
  <si>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</si>
  <si>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</si>
  <si>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</si>
  <si>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</si>
  <si>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</si>
  <si>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</si>
  <si>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</si>
  <si>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</si>
  <si>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</si>
  <si>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</si>
  <si>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</si>
  <si>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</si>
  <si>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</si>
  <si>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</si>
  <si>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</si>
  <si>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</si>
  <si>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</si>
  <si>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</si>
  <si>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</si>
  <si>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</si>
  <si>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</si>
  <si>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</si>
  <si>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</si>
  <si>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</si>
  <si>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</si>
  <si>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</si>
  <si>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</si>
  <si>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</si>
  <si>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</si>
  <si>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</si>
  <si>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</si>
  <si>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</si>
  <si>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</si>
  <si>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</si>
  <si>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</si>
  <si>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</si>
  <si>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</si>
  <si>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</si>
  <si>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</si>
  <si>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</si>
  <si>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</si>
  <si>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</si>
  <si>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</si>
  <si>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</si>
  <si>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</si>
  <si>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</si>
  <si>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</si>
  <si>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</si>
  <si>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</si>
  <si>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</si>
  <si>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</si>
  <si>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</si>
  <si>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</si>
  <si>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</si>
  <si>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</si>
  <si>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</si>
  <si>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</si>
  <si>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</si>
  <si>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</si>
  <si>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</si>
  <si>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</si>
  <si>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</si>
  <si>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</si>
  <si>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</si>
  <si>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</si>
  <si>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</si>
  <si>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</si>
  <si>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</si>
  <si>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</si>
  <si>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</si>
  <si>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</si>
  <si>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</si>
  <si>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</si>
  <si>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</si>
  <si>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</si>
  <si>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</si>
  <si>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</si>
  <si>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</si>
  <si>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</si>
  <si>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</si>
  <si>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</si>
  <si>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</si>
  <si>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</si>
  <si>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</si>
  <si>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</si>
  <si>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</si>
  <si>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</si>
  <si>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</si>
  <si>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</si>
  <si>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</si>
  <si>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</si>
  <si>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</si>
  <si>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</si>
  <si>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</si>
  <si>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</si>
  <si>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</si>
  <si>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</si>
  <si>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</si>
  <si>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</si>
  <si>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</si>
  <si>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</si>
  <si>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</si>
  <si>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</si>
  <si>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</si>
  <si>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</si>
  <si>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</si>
  <si>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</si>
  <si>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</si>
  <si>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</si>
  <si>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</si>
  <si>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</si>
  <si>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</si>
  <si>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</si>
  <si>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</si>
  <si>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</si>
  <si>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</si>
  <si>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</si>
  <si>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</si>
  <si>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</si>
  <si>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</si>
  <si>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</si>
  <si>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</si>
  <si>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</si>
  <si>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</si>
  <si>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</si>
  <si>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</si>
  <si>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</si>
  <si>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</si>
  <si>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</si>
  <si>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</si>
  <si>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</si>
  <si>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</si>
  <si>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</si>
  <si>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</si>
  <si>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</si>
  <si>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</si>
  <si>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</si>
  <si>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</si>
  <si>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</si>
  <si>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</si>
  <si>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</si>
  <si>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</si>
  <si>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</si>
  <si>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</si>
  <si>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</si>
  <si>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</si>
  <si>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</si>
  <si>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</si>
  <si>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</si>
  <si>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</si>
  <si>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</si>
  <si>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</si>
  <si>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</si>
  <si>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</si>
  <si>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</si>
  <si>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</si>
  <si>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</si>
  <si>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</si>
  <si>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</si>
  <si>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</si>
  <si>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</si>
  <si>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</si>
  <si>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</si>
  <si>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</si>
  <si>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</si>
  <si>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</si>
  <si>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</si>
  <si>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</si>
  <si>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</si>
  <si>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</si>
  <si>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</si>
  <si>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</si>
  <si>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</si>
  <si>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</si>
  <si>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</si>
  <si>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</si>
  <si>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</si>
  <si>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</si>
  <si>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</si>
  <si>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</si>
  <si>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</si>
  <si>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</si>
  <si>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</si>
  <si>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</si>
  <si>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</si>
  <si>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</si>
  <si>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</si>
  <si>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</si>
  <si>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</si>
  <si>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</si>
  <si>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</si>
  <si>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</si>
  <si>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</si>
  <si>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</si>
  <si>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</si>
  <si>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</si>
  <si>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</si>
  <si>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</si>
  <si>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</si>
  <si>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</si>
  <si>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</si>
  <si>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</si>
  <si>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</si>
  <si>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</si>
  <si>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</si>
  <si>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</si>
  <si>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</si>
  <si>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</si>
  <si>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</si>
  <si>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</si>
  <si>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</si>
  <si>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</si>
  <si>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</si>
  <si>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</si>
  <si>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</si>
  <si>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</si>
  <si>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</si>
  <si>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</si>
  <si>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</si>
  <si>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</si>
  <si>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</si>
  <si>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</si>
  <si>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</si>
  <si>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</si>
  <si>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</si>
  <si>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</si>
  <si>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</si>
  <si>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</si>
  <si>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</si>
  <si>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</si>
  <si>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</si>
  <si>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</si>
  <si>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</si>
  <si>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</si>
  <si>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</si>
  <si>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</si>
  <si>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</si>
  <si>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</si>
  <si>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</si>
  <si>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</si>
  <si>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</si>
  <si>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</si>
  <si>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</si>
  <si>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</si>
  <si>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</si>
  <si>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</si>
  <si>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</si>
  <si>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</si>
  <si>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</si>
  <si>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</si>
  <si>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</si>
  <si>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</si>
  <si>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</si>
  <si>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</si>
  <si>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</si>
  <si>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</si>
  <si>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</si>
  <si>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</si>
  <si>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</si>
  <si>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</si>
  <si>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</si>
  <si>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</si>
  <si>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</si>
  <si>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</si>
  <si>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</si>
  <si>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</si>
  <si>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</si>
  <si>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</si>
  <si>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</si>
  <si>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</si>
  <si>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</si>
  <si>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</si>
  <si>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</si>
  <si>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</si>
  <si>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</si>
  <si>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</si>
  <si>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</si>
  <si>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</si>
  <si>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</si>
  <si>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</si>
  <si>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</si>
  <si>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</si>
  <si>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</si>
  <si>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</si>
  <si>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</si>
  <si>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</si>
  <si>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</si>
  <si>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</si>
  <si>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</si>
  <si>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</si>
  <si>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</si>
  <si>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</si>
  <si>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</si>
  <si>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</si>
  <si>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</si>
  <si>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</si>
  <si>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</si>
  <si>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</si>
  <si>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</si>
  <si>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</si>
  <si>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</si>
  <si>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</si>
  <si>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</si>
  <si>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</si>
  <si>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</si>
  <si>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</si>
  <si>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</si>
  <si>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</si>
  <si>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</si>
  <si>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</si>
  <si>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</si>
  <si>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</si>
  <si>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</si>
  <si>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</si>
  <si>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</si>
  <si>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</si>
  <si>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</si>
  <si>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</si>
  <si>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</si>
  <si>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</si>
  <si>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</si>
  <si>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</si>
  <si>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</si>
  <si>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</si>
  <si>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</si>
  <si>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</si>
  <si>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</si>
  <si>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</si>
  <si>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</si>
  <si>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</si>
  <si>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</si>
  <si>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</si>
  <si>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</si>
  <si>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</si>
  <si>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</si>
  <si>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</si>
  <si>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</si>
  <si>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</si>
  <si>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</si>
  <si>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</si>
  <si>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</si>
  <si>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</si>
  <si>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</si>
  <si>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</si>
  <si>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</si>
  <si>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</si>
  <si>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</si>
  <si>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</si>
  <si>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</si>
  <si>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</si>
  <si>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</si>
  <si>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</si>
  <si>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</si>
  <si>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</si>
  <si>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</si>
  <si>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</si>
  <si>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</si>
  <si>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</si>
  <si>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</si>
  <si>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</si>
  <si>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</si>
  <si>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</si>
  <si>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</si>
  <si>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</si>
  <si>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</si>
  <si>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</si>
  <si>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</si>
  <si>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</si>
  <si>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</si>
  <si>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</si>
  <si>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</si>
  <si>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</si>
  <si>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</si>
  <si>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</si>
  <si>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</si>
  <si>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</si>
  <si>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</si>
  <si>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</si>
  <si>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</si>
  <si>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</si>
  <si>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</si>
  <si>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</si>
  <si>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</si>
  <si>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</si>
  <si>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</si>
  <si>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</si>
  <si>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</si>
  <si>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</si>
  <si>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</si>
  <si>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</si>
  <si>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</si>
  <si>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</si>
  <si>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</si>
  <si>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</si>
  <si>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</si>
  <si>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</si>
  <si>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</si>
  <si>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</si>
  <si>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</si>
  <si>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</si>
  <si>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</si>
  <si>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</si>
  <si>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</si>
  <si>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</si>
  <si>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</si>
  <si>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</si>
  <si>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</si>
  <si>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</si>
  <si>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</si>
  <si>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</si>
  <si>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</si>
  <si>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</si>
  <si>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</si>
  <si>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</si>
  <si>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</si>
  <si>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</si>
  <si>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</si>
  <si>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</si>
  <si>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</si>
  <si>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</si>
  <si>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</si>
  <si>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</si>
  <si>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</si>
  <si>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</si>
  <si>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</si>
  <si>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</si>
  <si>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</si>
  <si>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</si>
  <si>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</si>
  <si>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</si>
  <si>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</si>
  <si>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</si>
  <si>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</si>
  <si>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</si>
  <si>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</si>
  <si>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</si>
  <si>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</si>
  <si>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</si>
  <si>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</si>
  <si>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</si>
  <si>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</si>
  <si>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</si>
  <si>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</si>
  <si>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</si>
  <si>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</si>
  <si>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</si>
  <si>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</si>
  <si>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</si>
  <si>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</si>
  <si>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</si>
  <si>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</si>
  <si>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</si>
  <si>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</si>
  <si>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</si>
  <si>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</si>
  <si>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</si>
  <si>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</si>
  <si>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</si>
  <si>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</si>
  <si>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</si>
  <si>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</si>
  <si>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</si>
  <si>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</si>
  <si>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</si>
  <si>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</si>
  <si>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</si>
  <si>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</si>
  <si>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</si>
  <si>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</si>
  <si>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</si>
  <si>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</si>
  <si>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</si>
  <si>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</si>
  <si>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</si>
  <si>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</si>
  <si>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</si>
  <si>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</si>
  <si>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</si>
  <si>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</si>
  <si>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</si>
  <si>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</si>
  <si>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</si>
  <si>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</si>
  <si>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</si>
  <si>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</si>
  <si>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</si>
  <si>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</si>
  <si>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</si>
  <si>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</si>
  <si>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</si>
  <si>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</si>
  <si>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</si>
  <si>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</si>
  <si>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</si>
  <si>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</si>
  <si>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</si>
  <si>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</si>
  <si>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</si>
  <si>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</si>
  <si>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</si>
  <si>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</si>
  <si>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</si>
  <si>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</si>
  <si>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</si>
  <si>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</si>
  <si>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</si>
  <si>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</si>
  <si>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</si>
  <si>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</si>
  <si>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</si>
  <si>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</si>
  <si>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</si>
  <si>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</si>
  <si>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</si>
  <si>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</si>
  <si>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</si>
  <si>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</si>
  <si>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</si>
  <si>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</si>
  <si>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</si>
  <si>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</si>
  <si>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</si>
  <si>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</si>
  <si>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</si>
  <si>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</si>
  <si>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</si>
  <si>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</si>
  <si>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</si>
  <si>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</si>
  <si>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</si>
  <si>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</si>
  <si>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</si>
  <si>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</si>
  <si>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</si>
  <si>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</si>
  <si>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</si>
  <si>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</si>
  <si>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</si>
  <si>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</si>
  <si>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</si>
  <si>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</si>
  <si>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</si>
  <si>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</si>
  <si>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</si>
  <si>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</si>
  <si>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</si>
  <si>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</si>
  <si>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</si>
  <si>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</si>
  <si>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</si>
  <si>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</si>
  <si>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</si>
  <si>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</si>
  <si>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</si>
  <si>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</si>
  <si>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</si>
  <si>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</si>
  <si>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</si>
  <si>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</si>
  <si>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</si>
  <si>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</si>
  <si>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</si>
  <si>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</si>
  <si>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</si>
  <si>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</si>
  <si>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</si>
  <si>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</si>
  <si>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</si>
  <si>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</si>
  <si>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</si>
  <si>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</si>
  <si>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</si>
  <si>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</si>
  <si>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</si>
  <si>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</si>
  <si>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</si>
  <si>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</si>
  <si>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</si>
  <si>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</si>
  <si>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</si>
  <si>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</si>
  <si>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</si>
  <si>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</si>
  <si>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</si>
  <si>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</si>
  <si>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</si>
  <si>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</si>
  <si>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</si>
  <si>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</si>
  <si>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</si>
  <si>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</si>
  <si>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</si>
  <si>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</si>
  <si>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</si>
  <si>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</si>
  <si>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</si>
  <si>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</si>
  <si>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</si>
  <si>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</si>
  <si>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</si>
  <si>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</si>
  <si>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</si>
  <si>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</si>
  <si>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</si>
  <si>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</si>
  <si>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</si>
  <si>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</si>
  <si>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</si>
  <si>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</si>
  <si>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</si>
  <si>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</si>
  <si>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</si>
  <si>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</si>
  <si>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</si>
  <si>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</si>
  <si>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</si>
  <si>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</si>
  <si>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</si>
  <si>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</si>
  <si>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</si>
  <si>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</si>
  <si>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</si>
  <si>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</si>
  <si>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</si>
  <si>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</si>
  <si>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</si>
  <si>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</si>
  <si>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</si>
  <si>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</si>
  <si>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</si>
  <si>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</si>
  <si>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</si>
  <si>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</si>
  <si>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</si>
  <si>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</si>
  <si>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</si>
  <si>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</si>
  <si>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</si>
  <si>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</si>
  <si>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</si>
  <si>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</si>
  <si>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</si>
  <si>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</si>
  <si>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</si>
  <si>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</si>
  <si>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</si>
  <si>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</si>
  <si>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</si>
  <si>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</si>
  <si>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</si>
  <si>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</si>
  <si>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</si>
  <si>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</si>
  <si>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</si>
  <si>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</si>
  <si>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</si>
  <si>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</si>
  <si>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</si>
  <si>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</si>
  <si>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</si>
  <si>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</si>
  <si>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</si>
  <si>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</si>
  <si>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</si>
  <si>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</si>
  <si>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</si>
  <si>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</si>
  <si>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</si>
  <si>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</si>
  <si>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</si>
  <si>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</si>
  <si>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</si>
  <si>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</si>
  <si>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</si>
  <si>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</si>
  <si>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</si>
  <si>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</si>
  <si>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</si>
  <si>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</si>
  <si>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</si>
  <si>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</si>
  <si>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</si>
  <si>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</si>
  <si>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</si>
  <si>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</si>
  <si>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</si>
  <si>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</si>
  <si>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</si>
  <si>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</si>
  <si>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</si>
  <si>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</si>
  <si>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</si>
  <si>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</si>
  <si>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</si>
  <si>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</si>
  <si>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</si>
  <si>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</si>
  <si>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</si>
  <si>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</si>
  <si>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</si>
  <si>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</si>
  <si>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</si>
  <si>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</si>
  <si>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</si>
  <si>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</si>
  <si>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</si>
  <si>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</si>
  <si>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</si>
  <si>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</si>
  <si>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</si>
  <si>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</si>
  <si>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</si>
  <si>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</si>
  <si>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</si>
  <si>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</si>
  <si>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</si>
  <si>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</si>
  <si>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</si>
  <si>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</si>
  <si>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</si>
  <si>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</si>
  <si>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</si>
  <si>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</si>
  <si>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</si>
  <si>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</si>
  <si>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</si>
  <si>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</si>
  <si>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</si>
  <si>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</si>
  <si>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</si>
  <si>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</si>
  <si>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</si>
  <si>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</si>
  <si>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</si>
  <si>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</si>
  <si>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</si>
  <si>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</si>
  <si>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</si>
  <si>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</si>
  <si>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</si>
  <si>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</si>
  <si>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</si>
  <si>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</si>
  <si>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</si>
  <si>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</si>
  <si>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</si>
  <si>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</si>
  <si>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</si>
  <si>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</si>
  <si>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</si>
  <si>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</si>
  <si>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</si>
  <si>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</si>
  <si>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</si>
  <si>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</si>
  <si>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</si>
  <si>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</si>
  <si>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</si>
  <si>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</si>
  <si>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</si>
  <si>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</si>
  <si>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</si>
  <si>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</si>
  <si>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</si>
  <si>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</si>
  <si>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</si>
  <si>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</si>
  <si>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</si>
  <si>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</si>
  <si>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</si>
  <si>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</si>
  <si>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</si>
  <si>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</si>
  <si>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</si>
  <si>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</si>
  <si>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</si>
  <si>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</si>
  <si>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</si>
  <si>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</si>
  <si>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</si>
  <si>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</si>
  <si>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</si>
  <si>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</si>
  <si>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</si>
  <si>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</si>
  <si>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</si>
  <si>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</si>
  <si>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</si>
  <si>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</si>
  <si>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</si>
  <si>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</si>
  <si>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</si>
  <si>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</si>
  <si>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</si>
  <si>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</si>
  <si>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</si>
  <si>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</si>
  <si>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</si>
  <si>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</si>
  <si>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</si>
  <si>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</si>
  <si>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</si>
  <si>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</si>
  <si>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</si>
  <si>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</si>
  <si>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</si>
  <si>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</si>
  <si>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</si>
  <si>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</si>
  <si>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</si>
  <si>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</si>
  <si>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</si>
  <si>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</si>
  <si>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</si>
  <si>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</si>
  <si>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</si>
  <si>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</si>
  <si>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</si>
  <si>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</si>
  <si>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</si>
  <si>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</si>
  <si>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</si>
  <si>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</si>
  <si>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</si>
  <si>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</si>
  <si>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</si>
  <si>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</si>
  <si>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</si>
  <si>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</si>
  <si>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</si>
  <si>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</si>
  <si>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</si>
  <si>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</si>
  <si>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</si>
  <si>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</si>
  <si>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</si>
  <si>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</si>
  <si>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</si>
  <si>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</si>
  <si>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</si>
  <si>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</si>
  <si>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</si>
  <si>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</si>
  <si>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</si>
  <si>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</si>
  <si>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</si>
  <si>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</si>
  <si>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</si>
  <si>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</si>
  <si>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</si>
  <si>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</si>
  <si>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</si>
  <si>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</si>
  <si>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</si>
  <si>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</si>
  <si>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</si>
  <si>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</si>
  <si>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</si>
  <si>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</si>
  <si>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</si>
  <si>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</si>
  <si>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</si>
  <si>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</si>
  <si>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</si>
  <si>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</si>
  <si>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</si>
  <si>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</si>
  <si>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</si>
  <si>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</si>
  <si>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</si>
  <si>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</si>
  <si>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</si>
  <si>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</si>
  <si>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</si>
  <si>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</si>
  <si>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</si>
  <si>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</si>
  <si>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</si>
  <si>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</si>
  <si>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</si>
  <si>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</si>
  <si>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</si>
  <si>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</si>
  <si>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</si>
  <si>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</si>
  <si>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</si>
  <si>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</si>
  <si>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</si>
  <si>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</si>
  <si>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</si>
  <si>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</si>
  <si>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</si>
  <si>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</si>
  <si>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</si>
  <si>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</si>
  <si>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</si>
  <si>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</si>
  <si>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</si>
  <si>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</si>
  <si>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</si>
  <si>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</si>
  <si>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</si>
  <si>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</si>
  <si>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</si>
  <si>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</si>
  <si>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</si>
  <si>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</si>
  <si>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</si>
  <si>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</si>
  <si>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</si>
  <si>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</si>
  <si>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</si>
  <si>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</si>
  <si>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</si>
  <si>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</si>
  <si>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</si>
  <si>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</si>
  <si>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</si>
  <si>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</si>
  <si>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</si>
  <si>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</si>
  <si>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</si>
  <si>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</si>
  <si>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</si>
  <si>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</si>
  <si>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</si>
  <si>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</si>
  <si>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</si>
  <si>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</si>
  <si>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</si>
  <si>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</si>
  <si>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</si>
  <si>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</si>
  <si>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</si>
  <si>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</si>
  <si>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</si>
  <si>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</si>
  <si>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</si>
  <si>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</si>
  <si>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</si>
  <si>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</si>
  <si>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</si>
  <si>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</si>
  <si>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</si>
  <si>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</si>
  <si>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</si>
  <si>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</si>
  <si>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</si>
  <si>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</si>
  <si>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</si>
  <si>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</si>
  <si>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</si>
  <si>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</si>
  <si>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</si>
  <si>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</si>
  <si>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</si>
  <si>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</si>
  <si>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</si>
  <si>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</si>
  <si>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</si>
  <si>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</si>
  <si>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</si>
  <si>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</si>
  <si>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</si>
  <si>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</si>
  <si>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</si>
  <si>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</si>
  <si>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</si>
  <si>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</si>
  <si>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</si>
  <si>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</si>
  <si>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</si>
  <si>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</si>
  <si>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</si>
  <si>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</si>
  <si>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</si>
  <si>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</si>
  <si>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</si>
  <si>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</si>
  <si>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</si>
  <si>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</si>
  <si>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</si>
  <si>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</si>
  <si>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</si>
  <si>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</si>
  <si>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</si>
  <si>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</si>
  <si>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</si>
  <si>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</si>
  <si>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</si>
  <si>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</si>
  <si>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</si>
  <si>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</si>
  <si>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</si>
  <si>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</si>
  <si>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</si>
  <si>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</si>
  <si>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</si>
  <si>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</si>
  <si>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</si>
  <si>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</si>
  <si>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</si>
  <si>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</si>
  <si>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</si>
  <si>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</si>
  <si>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</si>
  <si>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</si>
  <si>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</si>
  <si>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</si>
  <si>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</si>
  <si>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</si>
  <si>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</si>
  <si>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</si>
  <si>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</si>
  <si>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</si>
  <si>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</si>
  <si>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</si>
  <si>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</si>
  <si>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</si>
  <si>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</si>
  <si>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</si>
  <si>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</si>
  <si>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</si>
  <si>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</si>
  <si>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</si>
  <si>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</si>
  <si>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</si>
  <si>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</si>
  <si>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</si>
  <si>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</si>
  <si>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</si>
  <si>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</si>
  <si>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</si>
  <si>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</si>
  <si>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</si>
  <si>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</si>
  <si>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</si>
  <si>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</si>
  <si>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</si>
  <si>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</si>
  <si>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</si>
  <si>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</si>
  <si>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</si>
  <si>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</si>
  <si>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</si>
  <si>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</si>
  <si>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</si>
  <si>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</si>
  <si>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</si>
  <si>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</si>
  <si>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</si>
  <si>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</si>
  <si>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</si>
  <si>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</si>
  <si>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</si>
  <si>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</si>
  <si>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</si>
  <si>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</si>
  <si>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</si>
  <si>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</si>
  <si>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</si>
  <si>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</si>
  <si>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</si>
  <si>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</si>
  <si>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</si>
  <si>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</si>
  <si>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</si>
  <si>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</si>
  <si>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</si>
  <si>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</si>
  <si>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</si>
  <si>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</si>
  <si>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</si>
  <si>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</si>
  <si>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</si>
  <si>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</si>
  <si>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</si>
  <si>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</si>
  <si>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</si>
  <si>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</si>
  <si>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</si>
  <si>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</si>
  <si>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</si>
  <si>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</si>
  <si>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</si>
  <si>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</si>
  <si>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</si>
  <si>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</si>
  <si>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</si>
  <si>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</si>
  <si>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</si>
  <si>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</si>
  <si>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</si>
  <si>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</si>
  <si>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</si>
  <si>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</si>
  <si>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</si>
  <si>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</si>
  <si>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</si>
  <si>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</si>
  <si>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</si>
  <si>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</si>
  <si>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</si>
  <si>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</si>
  <si>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</si>
  <si>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</si>
  <si>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</si>
  <si>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</si>
  <si>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</si>
  <si>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</si>
  <si>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</si>
  <si>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</si>
  <si>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</si>
  <si>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</si>
  <si>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</si>
  <si>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</si>
  <si>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</si>
  <si>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</si>
  <si>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</si>
  <si>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</si>
  <si>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</si>
  <si>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</si>
  <si>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</si>
  <si>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</si>
  <si>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</si>
  <si>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</si>
  <si>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</si>
  <si>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</si>
  <si>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</si>
  <si>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</si>
  <si>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</si>
  <si>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</si>
  <si>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</si>
  <si>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</si>
  <si>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</si>
  <si>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</si>
  <si>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</si>
  <si>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</si>
  <si>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</si>
  <si>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</si>
  <si>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</si>
  <si>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</si>
  <si>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</si>
  <si>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</si>
  <si>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</si>
  <si>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</si>
  <si>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</si>
  <si>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</si>
  <si>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</si>
  <si>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</si>
  <si>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</si>
  <si>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</si>
  <si>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</si>
  <si>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</si>
  <si>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</si>
  <si>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</si>
  <si>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</si>
  <si>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</si>
  <si>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</si>
  <si>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</si>
  <si>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</si>
  <si>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</si>
  <si>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</si>
  <si>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</si>
  <si>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</si>
  <si>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</si>
  <si>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</si>
  <si>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</si>
  <si>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</si>
  <si>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</si>
  <si>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</si>
  <si>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</si>
  <si>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</si>
  <si>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</si>
  <si>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</si>
  <si>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</si>
  <si>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</si>
  <si>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</si>
  <si>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</si>
  <si>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</si>
  <si>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</si>
  <si>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</si>
  <si>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</si>
  <si>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</si>
  <si>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</si>
  <si>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</si>
  <si>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</si>
  <si>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</si>
  <si>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</si>
  <si>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</si>
  <si>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</si>
  <si>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</si>
  <si>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</si>
  <si>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</si>
  <si>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</si>
  <si>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</si>
  <si>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</si>
  <si>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</si>
  <si>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</si>
  <si>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</si>
  <si>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</si>
  <si>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</si>
  <si>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</si>
  <si>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</si>
  <si>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</si>
  <si>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</si>
  <si>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</si>
  <si>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</si>
  <si>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</si>
  <si>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</si>
  <si>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</si>
  <si>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</si>
  <si>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</si>
  <si>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</si>
  <si>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</si>
  <si>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</si>
  <si>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</si>
  <si>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</si>
  <si>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</si>
  <si>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</si>
  <si>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</si>
  <si>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</si>
  <si>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</si>
  <si>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</si>
  <si>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</si>
  <si>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</si>
  <si>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</si>
  <si>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</si>
  <si>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</si>
  <si>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</si>
  <si>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</si>
  <si>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</si>
  <si>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</si>
  <si>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</si>
  <si>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</si>
  <si>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</si>
  <si>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</si>
  <si>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</si>
  <si>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</si>
  <si>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</si>
  <si>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</si>
  <si>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</si>
  <si>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</si>
  <si>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</si>
  <si>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</si>
  <si>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</si>
  <si>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</si>
  <si>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</si>
  <si>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</si>
  <si>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</si>
  <si>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</si>
  <si>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</si>
  <si>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</si>
  <si>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</si>
  <si>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</si>
  <si>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</si>
  <si>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</si>
  <si>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</si>
  <si>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</si>
  <si>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</si>
  <si>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</si>
  <si>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</si>
  <si>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</si>
  <si>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</si>
  <si>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</si>
  <si>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</si>
  <si>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</si>
  <si>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</si>
  <si>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</si>
  <si>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</si>
  <si>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</si>
  <si>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</si>
  <si>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</si>
  <si>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</si>
  <si>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</si>
  <si>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</si>
  <si>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</si>
  <si>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</si>
  <si>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</si>
  <si>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</si>
  <si>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</si>
  <si>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</si>
  <si>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</si>
  <si>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</si>
  <si>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</si>
  <si>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</si>
  <si>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</si>
  <si>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</si>
  <si>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</si>
  <si>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</si>
  <si>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</si>
  <si>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</si>
  <si>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</si>
  <si>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</si>
  <si>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</si>
  <si>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</si>
  <si>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</si>
  <si>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</si>
  <si>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</si>
  <si>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</si>
  <si>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</si>
  <si>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</si>
  <si>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</si>
  <si>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</si>
  <si>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</si>
  <si>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</si>
  <si>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</si>
  <si>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</si>
  <si>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</si>
  <si>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</si>
  <si>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</si>
  <si>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</si>
  <si>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</si>
  <si>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</si>
  <si>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</si>
  <si>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</si>
  <si>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</si>
  <si>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</si>
  <si>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</si>
  <si>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</si>
  <si>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</si>
  <si>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</si>
  <si>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</si>
  <si>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</si>
  <si>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</si>
  <si>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</si>
  <si>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</si>
  <si>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</si>
  <si>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</si>
  <si>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</si>
  <si>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</si>
  <si>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</si>
  <si>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</si>
  <si>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</si>
  <si>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</si>
  <si>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</si>
  <si>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</si>
  <si>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</si>
  <si>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</si>
  <si>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</si>
  <si>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</si>
  <si>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</si>
  <si>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</si>
  <si>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</si>
  <si>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</si>
  <si>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</si>
  <si>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</si>
  <si>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</si>
  <si>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</si>
  <si>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</si>
  <si>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</si>
  <si>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</si>
  <si>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</si>
  <si>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</si>
  <si>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</si>
  <si>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</si>
  <si>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</si>
  <si>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</si>
  <si>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</si>
  <si>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</si>
  <si>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</si>
  <si>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</si>
  <si>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</si>
  <si>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</si>
  <si>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</si>
  <si>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</si>
  <si>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</si>
  <si>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</si>
  <si>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</si>
  <si>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</si>
  <si>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</si>
  <si>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</si>
  <si>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</si>
  <si>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</si>
  <si>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</si>
  <si>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</si>
  <si>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</si>
  <si>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</si>
  <si>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</si>
  <si>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</si>
  <si>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</si>
  <si>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</si>
  <si>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</si>
  <si>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</si>
  <si>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</si>
  <si>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</si>
  <si>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</si>
  <si>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</si>
  <si>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</si>
  <si>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</si>
  <si>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</si>
  <si>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</si>
  <si>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</si>
  <si>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</si>
  <si>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</si>
  <si>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</si>
  <si>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</si>
  <si>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</si>
  <si>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</si>
  <si>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</si>
  <si>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</si>
  <si>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</si>
  <si>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</si>
  <si>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</si>
  <si>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</si>
  <si>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</si>
  <si>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</si>
  <si>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</si>
  <si>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</si>
  <si>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</si>
  <si>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</si>
  <si>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</si>
  <si>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</si>
  <si>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</si>
  <si>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</si>
  <si>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</si>
  <si>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</si>
  <si>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</si>
  <si>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</si>
  <si>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</si>
  <si>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</si>
  <si>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</si>
  <si>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</si>
  <si>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</si>
  <si>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</si>
  <si>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</si>
  <si>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</si>
  <si>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</si>
  <si>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</si>
  <si>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</si>
  <si>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</si>
  <si>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</si>
  <si>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</si>
  <si>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</si>
  <si>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</si>
  <si>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</si>
  <si>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</si>
  <si>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</si>
  <si>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</si>
  <si>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</si>
  <si>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</si>
  <si>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</si>
  <si>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</si>
  <si>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</si>
  <si>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</si>
  <si>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</si>
  <si>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</si>
  <si>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</si>
  <si>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</si>
  <si>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</si>
  <si>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</si>
  <si>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</si>
  <si>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</si>
  <si>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</si>
  <si>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</si>
  <si>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</si>
  <si>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</si>
  <si>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</si>
  <si>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</si>
  <si>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</si>
  <si>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</si>
  <si>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</si>
  <si>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</si>
  <si>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</si>
  <si>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</si>
  <si>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</si>
  <si>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</si>
  <si>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</si>
  <si>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</si>
  <si>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</si>
  <si>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</si>
  <si>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</si>
  <si>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</si>
  <si>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</si>
  <si>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</si>
  <si>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</si>
  <si>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</si>
  <si>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</si>
  <si>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</si>
  <si>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</si>
  <si>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</si>
  <si>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</si>
  <si>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</si>
  <si>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</si>
  <si>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</si>
  <si>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</si>
  <si>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</si>
  <si>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</si>
  <si>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</si>
  <si>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</si>
  <si>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</si>
  <si>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</si>
  <si>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</si>
  <si>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</si>
  <si>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</si>
  <si>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</si>
  <si>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</si>
  <si>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</si>
  <si>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</si>
  <si>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</si>
  <si>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</si>
  <si>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</si>
  <si>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</si>
  <si>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</si>
  <si>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</si>
  <si>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</si>
  <si>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</si>
  <si>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</si>
  <si>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</si>
  <si>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</si>
  <si>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</si>
  <si>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</si>
  <si>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</si>
  <si>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</si>
  <si>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</si>
  <si>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</si>
  <si>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</si>
  <si>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</si>
  <si>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</si>
  <si>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</si>
  <si>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</si>
  <si>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</si>
  <si>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</si>
  <si>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</si>
  <si>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</si>
  <si>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</si>
  <si>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</si>
  <si>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</si>
  <si>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</si>
  <si>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</si>
  <si>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</si>
  <si>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</si>
  <si>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</si>
  <si>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</si>
  <si>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</si>
  <si>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</si>
  <si>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</si>
  <si>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</si>
  <si>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</si>
  <si>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</si>
  <si>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</si>
  <si>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</si>
  <si>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</si>
  <si>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</si>
  <si>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</si>
  <si>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</si>
  <si>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</si>
  <si>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</si>
  <si>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</si>
  <si>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</si>
  <si>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</si>
  <si>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</si>
  <si>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</si>
  <si>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</si>
  <si>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</si>
  <si>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</si>
  <si>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</si>
  <si>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</si>
  <si>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</si>
  <si>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</si>
  <si>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</si>
  <si>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</si>
  <si>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</si>
  <si>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</si>
  <si>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</si>
  <si>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</si>
  <si>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</si>
  <si>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</si>
  <si>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</si>
  <si>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</si>
  <si>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</si>
  <si>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</si>
  <si>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</si>
  <si>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</si>
  <si>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</si>
  <si>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</si>
  <si>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</si>
  <si>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</si>
  <si>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</si>
  <si>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</si>
  <si>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</si>
  <si>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</si>
  <si>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</si>
  <si>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</si>
  <si>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</si>
  <si>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</si>
  <si>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</si>
  <si>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</si>
  <si>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</si>
  <si>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</si>
  <si>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</si>
  <si>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</si>
  <si>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</si>
  <si>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</si>
  <si>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</si>
  <si>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</si>
  <si>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</si>
  <si>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</si>
  <si>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</si>
  <si>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</si>
  <si>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</si>
  <si>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</si>
  <si>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</si>
  <si>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</si>
  <si>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</si>
  <si>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</si>
  <si>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</si>
  <si>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</si>
  <si>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</si>
  <si>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</si>
  <si>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</si>
  <si>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</si>
  <si>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</si>
  <si>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</si>
  <si>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</si>
  <si>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</si>
  <si>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</si>
  <si>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</si>
  <si>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</si>
  <si>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</si>
  <si>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</si>
  <si>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</si>
  <si>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</si>
  <si>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</si>
  <si>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</si>
  <si>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</si>
  <si>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</si>
  <si>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</si>
  <si>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</si>
  <si>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</si>
  <si>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</si>
  <si>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</si>
  <si>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</si>
  <si>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</si>
  <si>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</si>
  <si>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</si>
  <si>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</si>
  <si>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</si>
  <si>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</si>
  <si>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</si>
  <si>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</si>
  <si>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</si>
  <si>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</si>
  <si>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</si>
  <si>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</si>
  <si>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</si>
  <si>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</si>
  <si>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</si>
  <si>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</si>
  <si>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</si>
  <si>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</si>
  <si>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</si>
  <si>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</si>
  <si>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</si>
  <si>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</si>
  <si>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</si>
  <si>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</si>
  <si>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</si>
  <si>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</si>
  <si>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</si>
  <si>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</si>
  <si>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</si>
  <si>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</si>
  <si>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</si>
  <si>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</si>
  <si>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</si>
  <si>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</si>
  <si>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</si>
  <si>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</si>
  <si>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</si>
  <si>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</si>
  <si>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</si>
  <si>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</si>
  <si>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</si>
  <si>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</si>
  <si>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</si>
  <si>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</si>
  <si>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</si>
  <si>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</si>
  <si>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</si>
  <si>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</si>
  <si>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</si>
  <si>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</si>
  <si>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</si>
  <si>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</si>
  <si>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</si>
  <si>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</si>
  <si>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</si>
  <si>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</si>
  <si>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</si>
  <si>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</si>
  <si>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</si>
  <si>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</si>
  <si>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</si>
  <si>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</si>
  <si>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</si>
  <si>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</si>
  <si>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</si>
  <si>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</si>
  <si>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</si>
  <si>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</si>
  <si>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</si>
  <si>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</si>
  <si>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</si>
  <si>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</si>
  <si>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</si>
  <si>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</si>
  <si>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</si>
  <si>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</si>
  <si>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</si>
  <si>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</si>
  <si>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</si>
  <si>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</si>
  <si>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</si>
  <si>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</si>
  <si>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</si>
  <si>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</si>
  <si>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</si>
  <si>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</si>
  <si>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</si>
  <si>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</si>
  <si>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</si>
  <si>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</si>
  <si>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</si>
  <si>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</si>
  <si>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</si>
  <si>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</si>
  <si>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</si>
  <si>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</si>
  <si>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</si>
  <si>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</si>
  <si>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</si>
  <si>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</si>
  <si>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</si>
  <si>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</si>
  <si>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</si>
  <si>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</si>
  <si>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</si>
  <si>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</si>
  <si>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</si>
  <si>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</si>
  <si>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</si>
  <si>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</si>
  <si>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</si>
  <si>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</si>
  <si>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</si>
  <si>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</si>
  <si>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</si>
  <si>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</si>
  <si>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</si>
  <si>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</si>
  <si>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</si>
  <si>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</si>
  <si>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</si>
  <si>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</si>
  <si>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</si>
  <si>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</si>
  <si>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</si>
  <si>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</si>
  <si>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</si>
  <si>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</si>
  <si>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</si>
  <si>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</si>
  <si>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</si>
  <si>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</si>
  <si>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</si>
  <si>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</si>
  <si>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</si>
  <si>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</si>
  <si>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</si>
  <si>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</si>
  <si>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</si>
  <si>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</si>
  <si>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</si>
  <si>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</si>
  <si>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</si>
  <si>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</si>
  <si>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</si>
  <si>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</si>
  <si>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</si>
  <si>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</si>
  <si>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</si>
  <si>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</si>
  <si>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</si>
  <si>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</si>
  <si>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</si>
  <si>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</si>
  <si>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</si>
  <si>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</si>
  <si>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</si>
  <si>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</si>
  <si>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</si>
  <si>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</si>
  <si>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</si>
  <si>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</si>
  <si>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</si>
  <si>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</si>
  <si>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</si>
  <si>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</si>
  <si>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</si>
  <si>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</si>
  <si>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</si>
  <si>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</si>
  <si>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</si>
  <si>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</si>
  <si>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</si>
  <si>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</si>
  <si>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</si>
  <si>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</si>
  <si>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</si>
  <si>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</si>
  <si>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</si>
  <si>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</si>
  <si>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</si>
  <si>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</si>
  <si>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</si>
  <si>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</si>
  <si>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</si>
  <si>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</si>
  <si>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</si>
  <si>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</si>
  <si>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</si>
  <si>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</si>
  <si>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</si>
  <si>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</si>
  <si>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</si>
  <si>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</si>
  <si>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</si>
  <si>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</si>
  <si>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</si>
  <si>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</si>
  <si>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</si>
  <si>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</si>
  <si>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</si>
  <si>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</si>
  <si>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</si>
  <si>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</si>
  <si>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</si>
  <si>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</si>
  <si>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</si>
  <si>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</si>
  <si>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</si>
  <si>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</si>
  <si>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</si>
  <si>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</si>
  <si>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</si>
  <si>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</si>
  <si>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</si>
  <si>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</si>
  <si>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</si>
  <si>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</si>
  <si>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</si>
  <si>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</si>
  <si>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</si>
  <si>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</si>
  <si>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</si>
  <si>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</si>
  <si>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</si>
  <si>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</si>
  <si>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</si>
  <si>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</si>
  <si>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</si>
  <si>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</si>
  <si>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</si>
  <si>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</si>
  <si>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</si>
  <si>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</si>
  <si>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</si>
  <si>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</si>
  <si>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</si>
  <si>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</si>
  <si>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</si>
  <si>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</si>
  <si>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</si>
  <si>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</si>
  <si>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</si>
  <si>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</si>
  <si>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</si>
  <si>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</si>
  <si>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</si>
  <si>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</si>
  <si>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</si>
  <si>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</si>
  <si>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</si>
  <si>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</si>
  <si>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</si>
  <si>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</si>
  <si>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</si>
  <si>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</si>
  <si>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</si>
  <si>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</si>
  <si>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</si>
  <si>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</si>
  <si>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</si>
  <si>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</si>
  <si>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</si>
  <si>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</si>
  <si>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</si>
  <si>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</si>
  <si>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</si>
  <si>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</si>
  <si>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</si>
  <si>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</si>
  <si>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</si>
  <si>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</si>
  <si>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</si>
  <si>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</si>
  <si>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</si>
  <si>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</si>
  <si>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</si>
  <si>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</si>
  <si>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</si>
  <si>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</si>
  <si>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</si>
  <si>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</si>
  <si>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</si>
  <si>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</si>
  <si>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</si>
  <si>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</si>
  <si>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</si>
  <si>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</si>
  <si>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</si>
  <si>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</si>
  <si>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</si>
  <si>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</si>
  <si>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</si>
  <si>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</si>
  <si>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</si>
  <si>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</si>
  <si>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</si>
  <si>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</si>
  <si>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</si>
  <si>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</si>
  <si>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</si>
  <si>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</si>
  <si>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</si>
  <si>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</si>
  <si>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</si>
  <si>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</si>
  <si>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</si>
  <si>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</si>
  <si>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</si>
  <si>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</si>
  <si>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</si>
  <si>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</si>
  <si>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</si>
  <si>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</si>
  <si>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</si>
  <si>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</si>
  <si>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</si>
  <si>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</si>
  <si>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</si>
  <si>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</si>
  <si>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</si>
  <si>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</si>
  <si>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</si>
  <si>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</si>
  <si>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</si>
  <si>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</si>
  <si>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</si>
  <si>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</si>
  <si>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</si>
  <si>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</si>
  <si>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</si>
  <si>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</si>
  <si>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</si>
  <si>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</si>
  <si>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</si>
  <si>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</si>
  <si>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</si>
  <si>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</si>
  <si>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</si>
  <si>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</si>
  <si>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</si>
  <si>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</si>
  <si>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</si>
  <si>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</si>
  <si>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</si>
  <si>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</si>
  <si>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</si>
  <si>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</si>
  <si>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</si>
  <si>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</si>
  <si>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</si>
  <si>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</si>
  <si>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</si>
  <si>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</si>
  <si>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</si>
  <si>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</si>
  <si>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</si>
  <si>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</si>
  <si>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</si>
  <si>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</si>
  <si>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</si>
  <si>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</si>
  <si>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</si>
  <si>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</si>
  <si>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</si>
  <si>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</si>
  <si>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</si>
  <si>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</si>
  <si>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</si>
  <si>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</si>
  <si>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</si>
  <si>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</si>
  <si>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</si>
  <si>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</si>
  <si>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</si>
  <si>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</si>
  <si>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</si>
  <si>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</si>
  <si>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</si>
  <si>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</si>
  <si>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</si>
  <si>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</si>
  <si>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</si>
  <si>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</si>
  <si>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</si>
  <si>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</si>
  <si>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</si>
  <si>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</si>
  <si>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</si>
  <si>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</si>
  <si>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</si>
  <si>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</si>
  <si>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</si>
  <si>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</si>
  <si>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</si>
  <si>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</si>
  <si>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</si>
  <si>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</si>
  <si>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</si>
  <si>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</si>
  <si>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</si>
  <si>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</si>
  <si>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</si>
  <si>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</si>
  <si>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</si>
  <si>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</si>
  <si>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</si>
  <si>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</si>
  <si>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</si>
  <si>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</si>
  <si>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</si>
  <si>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</si>
  <si>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</si>
  <si>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</si>
  <si>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</si>
  <si>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</si>
  <si>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</si>
  <si>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</si>
  <si>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</si>
  <si>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</si>
  <si>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</si>
  <si>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</si>
  <si>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</si>
  <si>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</si>
  <si>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</si>
  <si>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</si>
  <si>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</si>
  <si>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</si>
  <si>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</si>
  <si>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</si>
  <si>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</si>
  <si>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</si>
  <si>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</si>
  <si>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</si>
  <si>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</si>
  <si>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</si>
  <si>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</si>
  <si>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</si>
  <si>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</si>
  <si>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</si>
  <si>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</si>
  <si>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</si>
  <si>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</si>
  <si>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</si>
  <si>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</si>
  <si>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</si>
  <si>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</si>
  <si>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</si>
  <si>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</si>
  <si>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</si>
  <si>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</si>
  <si>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</si>
  <si>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</si>
  <si>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</si>
  <si>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</si>
  <si>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</si>
  <si>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</si>
  <si>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</si>
  <si>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</si>
  <si>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</si>
  <si>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</si>
  <si>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</si>
  <si>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</si>
  <si>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</si>
  <si>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</si>
  <si>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</si>
  <si>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</si>
  <si>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</si>
  <si>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</si>
  <si>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</si>
  <si>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</si>
  <si>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</si>
  <si>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</si>
  <si>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</si>
  <si>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</si>
  <si>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</si>
  <si>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</si>
  <si>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</si>
  <si>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</si>
  <si>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</si>
  <si>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</si>
  <si>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</si>
  <si>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</si>
  <si>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</si>
  <si>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</si>
  <si>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</si>
  <si>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</si>
  <si>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</si>
  <si>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</si>
  <si>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</si>
  <si>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</si>
  <si>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</si>
  <si>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</si>
  <si>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</si>
  <si>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</si>
  <si>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</si>
  <si>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</si>
  <si>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</si>
  <si>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</si>
  <si>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</si>
  <si>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</si>
  <si>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</si>
  <si>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</si>
  <si>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</si>
  <si>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</si>
  <si>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</si>
  <si>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</si>
  <si>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</si>
  <si>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</si>
  <si>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</si>
  <si>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</si>
  <si>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</si>
  <si>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</si>
  <si>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</si>
  <si>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</si>
  <si>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</si>
  <si>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</si>
  <si>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</si>
  <si>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</si>
  <si>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</si>
  <si>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</si>
  <si>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</si>
  <si>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</si>
  <si>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</si>
  <si>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</si>
  <si>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</si>
  <si>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</si>
  <si>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</si>
  <si>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</si>
  <si>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</si>
  <si>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</si>
  <si>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</si>
  <si>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</si>
  <si>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</si>
  <si>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</si>
  <si>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</si>
  <si>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</si>
  <si>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</si>
  <si>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</si>
  <si>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</si>
  <si>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</si>
  <si>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</si>
  <si>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</si>
  <si>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</si>
  <si>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</si>
  <si>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</si>
  <si>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</si>
  <si>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</si>
  <si>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</si>
  <si>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</si>
  <si>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</si>
  <si>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</si>
  <si>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</si>
  <si>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</si>
  <si>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</si>
  <si>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</si>
  <si>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</si>
  <si>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</si>
  <si>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</si>
  <si>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</si>
  <si>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</si>
  <si>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</si>
  <si>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</si>
  <si>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</si>
  <si>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</si>
  <si>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</si>
  <si>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</si>
  <si>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</si>
  <si>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</si>
  <si>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</si>
  <si>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</si>
  <si>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</si>
  <si>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</si>
  <si>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</si>
  <si>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</si>
  <si>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</si>
  <si>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</si>
  <si>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</si>
  <si>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</si>
  <si>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</si>
  <si>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</si>
  <si>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</si>
  <si>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</si>
  <si>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</si>
  <si>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</si>
  <si>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</si>
  <si>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</si>
  <si>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</si>
  <si>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</si>
  <si>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</si>
  <si>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</si>
  <si>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</si>
  <si>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</si>
  <si>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</si>
  <si>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</si>
  <si>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</si>
  <si>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</si>
  <si>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</si>
  <si>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</si>
  <si>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</si>
  <si>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</si>
  <si>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</si>
  <si>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</si>
  <si>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</si>
  <si>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</si>
  <si>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</si>
  <si>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</si>
  <si>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</si>
  <si>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</si>
  <si>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</si>
  <si>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</si>
  <si>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</si>
  <si>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</si>
  <si>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</si>
  <si>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</si>
  <si>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</si>
  <si>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</si>
  <si>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</si>
  <si>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</si>
  <si>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</si>
  <si>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</si>
  <si>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</si>
  <si>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</si>
  <si>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</si>
  <si>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</si>
  <si>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</si>
  <si>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</si>
  <si>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</si>
  <si>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</si>
  <si>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</si>
  <si>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</si>
  <si>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</si>
  <si>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</si>
  <si>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</si>
  <si>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</si>
  <si>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</si>
  <si>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</si>
  <si>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</si>
  <si>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</si>
  <si>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</si>
  <si>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</si>
  <si>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</si>
  <si>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</si>
  <si>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</si>
  <si>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</si>
  <si>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</si>
  <si>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</si>
  <si>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</si>
  <si>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</si>
  <si>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</si>
  <si>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</si>
  <si>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</si>
  <si>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</si>
  <si>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</si>
  <si>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</si>
  <si>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</si>
  <si>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</si>
  <si>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</si>
  <si>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</si>
  <si>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</si>
  <si>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</si>
  <si>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</si>
  <si>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</si>
  <si>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</si>
  <si>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</si>
  <si>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</si>
  <si>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</si>
  <si>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</si>
  <si>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</si>
  <si>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</si>
  <si>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</si>
  <si>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</si>
  <si>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</si>
  <si>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</si>
  <si>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</si>
  <si>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</si>
  <si>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</si>
  <si>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</si>
  <si>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</si>
  <si>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</si>
  <si>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</si>
  <si>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</si>
  <si>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</si>
  <si>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</si>
  <si>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</si>
  <si>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</si>
  <si>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</si>
  <si>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</si>
  <si>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</si>
  <si>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</si>
  <si>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</si>
  <si>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</si>
  <si>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</si>
  <si>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</si>
  <si>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</si>
  <si>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</si>
  <si>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</si>
  <si>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</si>
  <si>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</si>
  <si>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</si>
  <si>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</si>
  <si>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</si>
  <si>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</si>
  <si>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</si>
  <si>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</si>
  <si>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</si>
  <si>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</si>
  <si>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</si>
  <si>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</si>
  <si>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</si>
  <si>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</si>
  <si>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</si>
  <si>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</si>
  <si>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</si>
  <si>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</si>
  <si>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</si>
  <si>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</si>
  <si>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</si>
  <si>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</si>
  <si>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</si>
  <si>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</si>
  <si>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</si>
  <si>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</si>
  <si>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</si>
  <si>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</si>
  <si>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</si>
  <si>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</si>
  <si>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</si>
  <si>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</si>
  <si>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</si>
  <si>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</si>
  <si>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</si>
  <si>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</si>
  <si>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</si>
  <si>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</si>
  <si>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</si>
  <si>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</si>
  <si>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</si>
  <si>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</si>
  <si>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</si>
  <si>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</si>
  <si>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</si>
  <si>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</si>
  <si>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</si>
  <si>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</si>
  <si>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</si>
  <si>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</si>
  <si>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</si>
  <si>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</si>
  <si>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</si>
  <si>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</si>
  <si>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</si>
  <si>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</si>
  <si>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</si>
  <si>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</si>
  <si>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</si>
  <si>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</si>
  <si>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</si>
  <si>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</si>
  <si>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</si>
  <si>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</si>
  <si>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</si>
  <si>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</si>
  <si>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</si>
  <si>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</si>
  <si>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</si>
  <si>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</si>
  <si>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</si>
  <si>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</si>
  <si>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</si>
  <si>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</si>
  <si>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</si>
  <si>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</si>
  <si>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</si>
  <si>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</si>
  <si>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</si>
  <si>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</si>
  <si>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</si>
  <si>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</si>
  <si>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</si>
  <si>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</si>
  <si>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</si>
  <si>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</si>
  <si>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</si>
  <si>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</si>
  <si>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</si>
  <si>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</si>
  <si>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</si>
  <si>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</si>
  <si>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</si>
  <si>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</si>
  <si>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</si>
  <si>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</si>
  <si>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</si>
  <si>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</si>
  <si>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</si>
  <si>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</si>
  <si>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</si>
  <si>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</si>
  <si>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</si>
  <si>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</si>
  <si>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</si>
  <si>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</si>
  <si>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</si>
  <si>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</si>
  <si>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</si>
  <si>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</si>
  <si>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</si>
  <si>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</si>
  <si>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</si>
  <si>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</si>
  <si>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</si>
  <si>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</si>
  <si>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</si>
  <si>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</si>
  <si>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</si>
  <si>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</si>
  <si>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</si>
  <si>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</si>
  <si>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</si>
  <si>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</si>
  <si>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</si>
  <si>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</si>
  <si>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</si>
  <si>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</si>
  <si>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</si>
  <si>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</si>
  <si>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</si>
  <si>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</si>
  <si>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</si>
  <si>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</si>
  <si>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</si>
  <si>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</si>
  <si>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</si>
  <si>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</si>
  <si>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</si>
  <si>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</si>
  <si>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</si>
  <si>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</si>
  <si>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</si>
  <si>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</si>
  <si>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</si>
  <si>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</si>
  <si>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</si>
  <si>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</si>
  <si>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</si>
  <si>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</si>
  <si>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</si>
  <si>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</si>
  <si>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</si>
  <si>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</si>
  <si>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</si>
  <si>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</si>
  <si>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</si>
  <si>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</si>
  <si>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</si>
  <si>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</si>
  <si>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</si>
  <si>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</si>
  <si>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</si>
  <si>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</si>
  <si>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</si>
  <si>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</si>
  <si>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</si>
  <si>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</si>
  <si>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</si>
  <si>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</si>
  <si>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</si>
  <si>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</si>
  <si>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</si>
  <si>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</si>
  <si>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</si>
  <si>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</si>
  <si>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</si>
  <si>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</si>
  <si>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</si>
  <si>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</si>
  <si>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</si>
  <si>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</si>
  <si>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</si>
  <si>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</si>
  <si>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</si>
  <si>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</si>
  <si>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</si>
  <si>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</si>
  <si>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</si>
  <si>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</si>
  <si>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</si>
  <si>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</si>
  <si>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</si>
  <si>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</si>
  <si>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</si>
  <si>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</si>
  <si>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</si>
  <si>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</si>
  <si>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</si>
  <si>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</si>
  <si>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</si>
  <si>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</si>
  <si>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</si>
  <si>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</si>
  <si>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</si>
  <si>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</si>
  <si>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</si>
  <si>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</si>
  <si>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</si>
  <si>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</si>
  <si>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</si>
  <si>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</si>
  <si>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</si>
  <si>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</si>
  <si>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</si>
  <si>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</si>
  <si>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</si>
  <si>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</si>
  <si>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</si>
  <si>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</si>
  <si>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</si>
  <si>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</si>
  <si>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</si>
  <si>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</si>
  <si>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</si>
  <si>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</si>
  <si>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</si>
  <si>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</si>
  <si>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</si>
  <si>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</si>
  <si>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</si>
  <si>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</si>
  <si>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</si>
  <si>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</si>
  <si>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</si>
  <si>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</si>
  <si>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</si>
  <si>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</si>
  <si>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</si>
  <si>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</si>
  <si>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</si>
  <si>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</si>
  <si>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</si>
  <si>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</si>
  <si>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</si>
  <si>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</si>
  <si>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</si>
  <si>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</si>
  <si>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</si>
  <si>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</si>
  <si>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</si>
  <si>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</si>
  <si>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</si>
  <si>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</si>
  <si>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</si>
  <si>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</si>
  <si>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</si>
  <si>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</si>
  <si>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</si>
  <si>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</si>
  <si>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</si>
  <si>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</si>
  <si>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</si>
  <si>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</si>
  <si>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</si>
  <si>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</si>
  <si>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</si>
  <si>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</si>
  <si>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</si>
  <si>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</si>
  <si>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</si>
  <si>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</si>
  <si>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</si>
  <si>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</si>
  <si>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</si>
  <si>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</si>
  <si>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</si>
  <si>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</si>
  <si>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</si>
  <si>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</si>
  <si>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</si>
  <si>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</si>
  <si>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</si>
  <si>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</si>
  <si>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</si>
  <si>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</si>
  <si>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</si>
  <si>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</si>
  <si>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</si>
  <si>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</si>
  <si>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</si>
  <si>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</si>
  <si>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</si>
  <si>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</si>
  <si>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</si>
  <si>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</si>
  <si>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</si>
  <si>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</si>
  <si>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</si>
  <si>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</si>
  <si>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</si>
  <si>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</si>
  <si>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</si>
  <si>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</si>
  <si>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</si>
  <si>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</si>
  <si>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</si>
  <si>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</si>
  <si>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</si>
  <si>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</si>
  <si>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</si>
  <si>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</si>
  <si>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</si>
  <si>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</si>
  <si>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</si>
  <si>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</si>
  <si>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</si>
  <si>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</si>
  <si>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</si>
  <si>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</si>
  <si>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</si>
  <si>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</si>
  <si>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</si>
  <si>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</si>
  <si>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</si>
  <si>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</si>
  <si>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</si>
  <si>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</si>
  <si>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</si>
  <si>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</si>
  <si>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</si>
  <si>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</si>
  <si>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</si>
  <si>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</si>
  <si>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</si>
  <si>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</si>
  <si>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</si>
  <si>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</si>
  <si>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</si>
  <si>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</si>
  <si>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</si>
  <si>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</si>
  <si>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</si>
  <si>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</si>
  <si>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</si>
  <si>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</si>
  <si>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</si>
  <si>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</si>
  <si>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</si>
  <si>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</si>
  <si>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</si>
  <si>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</si>
  <si>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</si>
  <si>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</si>
  <si>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</si>
  <si>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</si>
  <si>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</si>
  <si>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</si>
  <si>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</si>
  <si>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</si>
  <si>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</si>
  <si>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</si>
  <si>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</si>
  <si>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</si>
  <si>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</si>
  <si>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</si>
  <si>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</si>
  <si>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</si>
  <si>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</si>
  <si>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</si>
  <si>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</si>
  <si>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</si>
  <si>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</si>
  <si>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</si>
  <si>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</si>
  <si>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</si>
  <si>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</si>
  <si>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</si>
  <si>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</si>
  <si>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</si>
  <si>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</si>
  <si>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</si>
  <si>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</si>
  <si>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</si>
  <si>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</si>
  <si>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</si>
  <si>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</si>
  <si>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</si>
  <si>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</si>
  <si>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</si>
  <si>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</si>
  <si>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</si>
  <si>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</si>
  <si>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</si>
  <si>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</si>
  <si>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</si>
  <si>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</si>
  <si>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</si>
  <si>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</si>
  <si>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</si>
  <si>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</si>
  <si>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</si>
  <si>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</si>
  <si>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</si>
  <si>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</si>
  <si>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</si>
  <si>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</si>
  <si>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</si>
  <si>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</si>
  <si>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</si>
  <si>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</si>
  <si>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</si>
  <si>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</si>
  <si>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</si>
  <si>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</si>
  <si>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</si>
  <si>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</si>
  <si>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</si>
  <si>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</si>
  <si>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</si>
  <si>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</si>
  <si>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</si>
  <si>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</si>
  <si>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</si>
  <si>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</si>
  <si>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</si>
  <si>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</si>
  <si>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</si>
  <si>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</si>
  <si>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</si>
  <si>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</si>
  <si>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</si>
  <si>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</si>
  <si>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</si>
  <si>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</si>
  <si>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</si>
  <si>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</si>
  <si>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</si>
  <si>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</si>
  <si>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</si>
  <si>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</si>
  <si>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</si>
  <si>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</si>
  <si>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</si>
  <si>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</si>
  <si>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</si>
  <si>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</si>
  <si>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</si>
  <si>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</si>
  <si>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</si>
  <si>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</si>
  <si>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</si>
  <si>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</si>
  <si>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</si>
  <si>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</si>
  <si>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</si>
  <si>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</si>
  <si>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</si>
  <si>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</si>
  <si>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</si>
  <si>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</si>
  <si>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</si>
  <si>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</si>
  <si>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</si>
  <si>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</si>
  <si>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</si>
  <si>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</si>
  <si>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</si>
  <si>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</si>
  <si>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</si>
  <si>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</si>
  <si>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</si>
  <si>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</si>
  <si>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</si>
  <si>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</si>
  <si>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</si>
  <si>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</si>
  <si>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</si>
  <si>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</si>
  <si>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</si>
  <si>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</si>
  <si>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</si>
  <si>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</si>
  <si>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</si>
  <si>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</si>
  <si>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</si>
  <si>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</si>
  <si>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</si>
  <si>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</si>
  <si>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</si>
  <si>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</si>
  <si>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</si>
  <si>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</si>
  <si>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</si>
  <si>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</si>
  <si>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</si>
  <si>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</si>
  <si>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</si>
  <si>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</si>
  <si>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</si>
  <si>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</si>
  <si>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</si>
  <si>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</si>
  <si>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</si>
  <si>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</si>
  <si>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</si>
  <si>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</si>
  <si>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</si>
  <si>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</si>
  <si>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</si>
  <si>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</si>
  <si>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</si>
  <si>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</si>
  <si>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</si>
  <si>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</si>
  <si>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</si>
  <si>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</si>
  <si>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</si>
  <si>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</si>
  <si>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</si>
  <si>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</si>
  <si>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</si>
  <si>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</si>
  <si>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</si>
  <si>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</si>
  <si>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</si>
  <si>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</si>
  <si>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</si>
  <si>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</si>
  <si>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</si>
  <si>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</si>
  <si>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</si>
  <si>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</si>
  <si>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</si>
  <si>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</si>
  <si>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</si>
  <si>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</si>
  <si>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</si>
  <si>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</si>
  <si>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</si>
  <si>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</si>
  <si>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</si>
  <si>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</si>
  <si>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</si>
  <si>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</si>
  <si>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</si>
  <si>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</si>
  <si>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</si>
  <si>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</si>
  <si>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</si>
  <si>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</si>
  <si>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</si>
  <si>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</si>
  <si>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</si>
  <si>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</si>
  <si>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</si>
  <si>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</si>
  <si>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</si>
  <si>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</si>
  <si>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</si>
  <si>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</si>
  <si>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</si>
  <si>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</si>
  <si>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</si>
  <si>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</si>
  <si>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</si>
  <si>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</si>
  <si>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</si>
  <si>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</si>
  <si>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</si>
  <si>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</si>
  <si>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</si>
  <si>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</si>
  <si>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</si>
  <si>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</si>
  <si>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</si>
  <si>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</si>
  <si>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</si>
  <si>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</si>
  <si>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</si>
  <si>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</si>
  <si>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</si>
  <si>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</si>
  <si>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</si>
  <si>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</si>
  <si>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</si>
  <si>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</si>
  <si>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</si>
  <si>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</si>
  <si>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</si>
  <si>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</si>
  <si>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</si>
  <si>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</si>
  <si>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</si>
  <si>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</si>
  <si>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</si>
  <si>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</si>
  <si>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</si>
  <si>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</si>
  <si>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</si>
  <si>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</si>
  <si>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</si>
  <si>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</si>
  <si>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</si>
  <si>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</si>
  <si>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</si>
  <si>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</si>
  <si>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</si>
  <si>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</si>
  <si>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</si>
  <si>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</si>
  <si>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</si>
  <si>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</si>
  <si>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</si>
  <si>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</si>
  <si>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</si>
  <si>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</si>
  <si>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</si>
  <si>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</si>
  <si>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</si>
  <si>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</si>
  <si>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</si>
  <si>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</si>
  <si>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</si>
  <si>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</si>
  <si>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</si>
  <si>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</si>
  <si>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</si>
  <si>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</si>
  <si>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</si>
  <si>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</si>
  <si>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</si>
  <si>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</si>
  <si>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</si>
  <si>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</si>
  <si>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</si>
  <si>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</si>
  <si>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</si>
  <si>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</si>
  <si>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</si>
  <si>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</si>
  <si>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</si>
  <si>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</si>
  <si>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</si>
  <si>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</si>
  <si>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</si>
  <si>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</si>
  <si>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</si>
  <si>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</si>
  <si>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</si>
  <si>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</si>
  <si>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</si>
  <si>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</si>
  <si>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</si>
  <si>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</si>
  <si>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</si>
  <si>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</si>
  <si>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</si>
  <si>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</si>
  <si>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</si>
  <si>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</si>
  <si>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</si>
  <si>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</si>
  <si>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</si>
  <si>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</si>
  <si>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</si>
  <si>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</si>
  <si>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</si>
  <si>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</si>
  <si>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</si>
  <si>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</si>
  <si>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</si>
  <si>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</si>
  <si>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</si>
  <si>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</si>
  <si>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</si>
  <si>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</si>
  <si>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</si>
  <si>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</si>
  <si>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</si>
  <si>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</si>
  <si>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</si>
  <si>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</si>
  <si>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</si>
  <si>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</si>
  <si>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</si>
  <si>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</si>
  <si>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</si>
  <si>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</si>
  <si>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</si>
  <si>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</si>
  <si>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</si>
  <si>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</si>
  <si>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</si>
  <si>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</si>
  <si>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</si>
  <si>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</si>
  <si>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</si>
  <si>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</si>
  <si>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</si>
  <si>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</si>
  <si>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</si>
  <si>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</si>
  <si>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</si>
  <si>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</si>
  <si>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</si>
  <si>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</si>
  <si>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</si>
  <si>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</si>
  <si>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</si>
  <si>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</si>
  <si>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</si>
  <si>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</si>
  <si>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</si>
  <si>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</si>
  <si>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</si>
  <si>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</si>
  <si>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</si>
  <si>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</si>
  <si>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</si>
  <si>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</si>
  <si>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</si>
  <si>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</si>
  <si>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</si>
  <si>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</si>
  <si>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</si>
  <si>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</si>
  <si>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</si>
  <si>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</si>
  <si>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</si>
  <si>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</si>
  <si>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</si>
  <si>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</si>
  <si>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</si>
  <si>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</si>
  <si>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</si>
  <si>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</si>
  <si>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</si>
  <si>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</si>
  <si>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</si>
  <si>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</si>
  <si>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</si>
  <si>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</si>
  <si>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</si>
  <si>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</si>
  <si>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</si>
  <si>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</si>
  <si>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</si>
  <si>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</si>
  <si>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</si>
  <si>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</si>
  <si>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</si>
  <si>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</si>
  <si>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</si>
  <si>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</si>
  <si>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</si>
  <si>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</si>
  <si>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</si>
  <si>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</si>
  <si>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</si>
  <si>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</si>
  <si>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</si>
  <si>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</si>
  <si>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</si>
  <si>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</si>
  <si>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</si>
  <si>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</si>
  <si>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</si>
  <si>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</si>
  <si>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</si>
  <si>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</si>
  <si>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</si>
  <si>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</si>
  <si>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</si>
  <si>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</si>
  <si>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</si>
  <si>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</si>
  <si>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</si>
  <si>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</si>
  <si>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</si>
  <si>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</si>
  <si>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</si>
  <si>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</si>
  <si>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</si>
  <si>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</si>
  <si>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</si>
  <si>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</si>
  <si>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</si>
  <si>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</si>
  <si>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</si>
  <si>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</si>
  <si>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</si>
  <si>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</si>
  <si>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</si>
  <si>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</si>
  <si>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</si>
  <si>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</si>
  <si>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</si>
  <si>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</si>
  <si>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</si>
  <si>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</si>
  <si>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</si>
  <si>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</si>
  <si>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</si>
  <si>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</si>
  <si>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</si>
  <si>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</si>
  <si>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</si>
  <si>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</si>
  <si>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</si>
  <si>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</si>
  <si>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</si>
  <si>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</si>
  <si>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</si>
  <si>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</si>
  <si>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</si>
  <si>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</si>
  <si>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</si>
  <si>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</si>
  <si>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</si>
  <si>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</si>
  <si>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</si>
  <si>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</si>
  <si>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</si>
  <si>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</si>
  <si>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</si>
  <si>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</si>
  <si>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</si>
  <si>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</si>
  <si>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</si>
  <si>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</si>
  <si>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</si>
  <si>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</si>
  <si>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</si>
  <si>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</si>
  <si>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</si>
  <si>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</si>
  <si>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</si>
  <si>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</si>
  <si>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</si>
  <si>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</si>
  <si>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</si>
  <si>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</si>
  <si>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</si>
  <si>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</si>
  <si>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</si>
  <si>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</si>
  <si>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</si>
  <si>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</si>
  <si>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</si>
  <si>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</si>
  <si>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</si>
  <si>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</si>
  <si>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</si>
  <si>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</si>
  <si>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</si>
  <si>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</si>
  <si>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</si>
  <si>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</si>
  <si>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</si>
  <si>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</si>
  <si>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</si>
  <si>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</si>
  <si>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</si>
  <si>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</si>
  <si>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</si>
  <si>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</si>
  <si>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</si>
  <si>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</si>
  <si>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</si>
  <si>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</si>
  <si>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</si>
  <si>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</si>
  <si>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</si>
  <si>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</si>
  <si>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</si>
  <si>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</si>
  <si>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</si>
  <si>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</si>
  <si>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</si>
  <si>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</si>
  <si>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</si>
  <si>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</si>
  <si>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</si>
  <si>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</si>
  <si>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</si>
  <si>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</si>
  <si>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</si>
  <si>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</si>
  <si>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</si>
  <si>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</si>
  <si>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</si>
  <si>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</si>
  <si>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</si>
  <si>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</si>
  <si>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</si>
  <si>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</si>
  <si>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</si>
  <si>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</si>
  <si>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</si>
  <si>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</si>
  <si>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</si>
  <si>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</si>
  <si>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</si>
  <si>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</si>
  <si>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</si>
  <si>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</si>
  <si>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</si>
  <si>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</si>
  <si>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</si>
  <si>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</si>
  <si>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</si>
  <si>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</si>
  <si>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</si>
  <si>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</si>
  <si>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</si>
  <si>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</si>
  <si>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</si>
  <si>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</si>
  <si>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</si>
  <si>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</si>
  <si>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</si>
  <si>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</si>
  <si>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</si>
  <si>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</si>
  <si>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</si>
  <si>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</si>
  <si>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</si>
  <si>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</si>
  <si>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</si>
  <si>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</si>
  <si>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</si>
  <si>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</si>
  <si>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</si>
  <si>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</si>
  <si>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</si>
  <si>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</si>
  <si>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</si>
  <si>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</si>
  <si>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</si>
  <si>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</si>
  <si>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</si>
  <si>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</si>
  <si>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</si>
  <si>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</si>
  <si>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</si>
  <si>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</si>
  <si>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</si>
  <si>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</si>
  <si>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</si>
  <si>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</si>
  <si>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</si>
  <si>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</si>
  <si>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</si>
  <si>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</si>
  <si>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</si>
  <si>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</si>
  <si>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</si>
  <si>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</si>
  <si>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</si>
  <si>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</si>
  <si>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</si>
  <si>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</si>
  <si>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</si>
  <si>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</si>
  <si>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</si>
  <si>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</si>
  <si>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</si>
  <si>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</si>
  <si>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</si>
  <si>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</si>
  <si>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</si>
  <si>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</si>
  <si>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</si>
  <si>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</si>
  <si>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</si>
  <si>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</si>
  <si>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</si>
  <si>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</si>
  <si>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</si>
  <si>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</si>
  <si>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</si>
  <si>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</si>
  <si>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</si>
  <si>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</si>
  <si>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</si>
  <si>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</si>
  <si>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</si>
  <si>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</si>
  <si>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</si>
  <si>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</si>
  <si>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</si>
  <si>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</si>
  <si>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</si>
  <si>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</si>
  <si>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</si>
  <si>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</si>
  <si>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</si>
  <si>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</si>
  <si>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</si>
  <si>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</si>
  <si>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</si>
  <si>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</si>
  <si>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</si>
  <si>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</si>
  <si>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</si>
  <si>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</si>
  <si>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</si>
  <si>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</si>
  <si>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</si>
  <si>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</si>
  <si>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</si>
  <si>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</si>
  <si>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</si>
  <si>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</si>
  <si>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</si>
  <si>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</si>
  <si>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</si>
  <si>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</si>
  <si>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</si>
  <si>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</si>
  <si>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</si>
  <si>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</si>
  <si>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</si>
  <si>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</si>
  <si>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</si>
  <si>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</si>
  <si>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</si>
  <si>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</si>
  <si>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</si>
  <si>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</si>
  <si>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</si>
  <si>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</si>
  <si>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</si>
  <si>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</si>
  <si>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</si>
  <si>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</si>
  <si>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</si>
  <si>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</si>
  <si>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</si>
  <si>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</si>
  <si>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</si>
  <si>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</si>
  <si>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</si>
  <si>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</si>
  <si>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</si>
  <si>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</si>
  <si>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</si>
  <si>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</si>
  <si>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</si>
  <si>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</si>
  <si>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</si>
  <si>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</si>
  <si>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</si>
  <si>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</si>
  <si>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</si>
  <si>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</si>
  <si>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</si>
  <si>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</si>
  <si>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</si>
  <si>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</si>
  <si>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</si>
  <si>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</si>
  <si>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</si>
  <si>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</si>
  <si>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</si>
  <si>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</si>
  <si>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</si>
  <si>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</si>
  <si>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</si>
  <si>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</si>
  <si>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</si>
  <si>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</si>
  <si>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</si>
  <si>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</si>
  <si>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</si>
  <si>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</si>
  <si>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</si>
  <si>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</si>
  <si>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</si>
  <si>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</si>
  <si>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</si>
  <si>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</si>
  <si>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</si>
  <si>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</si>
  <si>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</si>
  <si>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</si>
  <si>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</si>
  <si>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</si>
  <si>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</si>
  <si>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</si>
  <si>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</si>
  <si>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</si>
  <si>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</si>
  <si>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</si>
  <si>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</si>
  <si>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</si>
  <si>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</si>
  <si>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</si>
  <si>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</si>
  <si>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</si>
  <si>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</si>
  <si>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</si>
  <si>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</si>
  <si>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</si>
  <si>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</si>
  <si>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</si>
  <si>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</si>
  <si>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</si>
  <si>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</si>
  <si>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</si>
  <si>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</si>
  <si>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</si>
  <si>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</si>
  <si>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</si>
  <si>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</si>
  <si>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</si>
  <si>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</si>
  <si>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</si>
  <si>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</si>
  <si>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</si>
  <si>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</si>
  <si>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</si>
  <si>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</si>
  <si>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</si>
  <si>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</si>
  <si>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</si>
  <si>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</si>
  <si>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</si>
  <si>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</si>
  <si>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</si>
  <si>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</si>
  <si>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</si>
  <si>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</si>
  <si>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</si>
  <si>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</si>
  <si>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</si>
  <si>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</si>
  <si>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</si>
  <si>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</si>
  <si>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</si>
  <si>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</si>
  <si>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</si>
  <si>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</si>
  <si>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</si>
  <si>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</si>
  <si>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</si>
  <si>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</si>
  <si>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</si>
  <si>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</si>
  <si>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</si>
  <si>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</si>
  <si>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</si>
  <si>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</si>
  <si>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</si>
  <si>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</si>
  <si>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</si>
  <si>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</si>
  <si>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</si>
  <si>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</si>
  <si>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</si>
  <si>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</si>
  <si>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</si>
  <si>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</si>
  <si>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</si>
  <si>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</si>
  <si>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</si>
  <si>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</si>
  <si>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</si>
  <si>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</si>
  <si>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</si>
  <si>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</si>
  <si>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</si>
  <si>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</si>
  <si>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</si>
  <si>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</si>
  <si>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</si>
  <si>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</si>
  <si>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</si>
  <si>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</si>
  <si>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</si>
  <si>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</si>
  <si>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</si>
  <si>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</si>
  <si>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</si>
  <si>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</si>
  <si>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</si>
  <si>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</si>
  <si>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</si>
  <si>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</si>
  <si>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</si>
  <si>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</si>
  <si>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</si>
  <si>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</si>
  <si>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</si>
  <si>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</si>
  <si>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</si>
  <si>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</si>
  <si>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</si>
  <si>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</si>
  <si>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</si>
  <si>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</si>
  <si>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</si>
  <si>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</si>
  <si>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</si>
  <si>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</si>
  <si>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</si>
  <si>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</si>
  <si>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</si>
  <si>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</si>
  <si>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</si>
  <si>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</si>
  <si>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</si>
  <si>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</si>
  <si>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</si>
  <si>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</si>
  <si>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</si>
  <si>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</si>
  <si>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</si>
  <si>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</si>
  <si>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</si>
  <si>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</si>
  <si>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</si>
  <si>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</si>
  <si>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</si>
  <si>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</si>
  <si>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</si>
  <si>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</si>
  <si>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</si>
  <si>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</si>
  <si>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</si>
  <si>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</si>
  <si>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</si>
  <si>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</si>
  <si>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</si>
  <si>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</si>
  <si>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</si>
  <si>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</si>
  <si>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</si>
  <si>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</si>
  <si>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</si>
  <si>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</si>
  <si>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</si>
  <si>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</si>
  <si>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</si>
  <si>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</si>
  <si>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</si>
  <si>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</si>
  <si>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</si>
  <si>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</si>
  <si>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</si>
  <si>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</si>
  <si>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</si>
  <si>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</si>
  <si>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</si>
  <si>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</si>
  <si>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</si>
  <si>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</si>
  <si>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</si>
  <si>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</si>
  <si>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</si>
  <si>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</si>
  <si>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</si>
  <si>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</si>
  <si>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</si>
  <si>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</si>
  <si>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</si>
  <si>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</si>
  <si>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</si>
  <si>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</si>
  <si>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</si>
  <si>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</si>
  <si>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</si>
  <si>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</si>
  <si>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</si>
  <si>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</si>
  <si>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</si>
  <si>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</si>
  <si>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</si>
  <si>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</si>
  <si>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</si>
  <si>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</si>
  <si>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</si>
  <si>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</si>
  <si>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</si>
  <si>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</si>
  <si>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</si>
  <si>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</si>
  <si>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</si>
  <si>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</si>
  <si>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</si>
  <si>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</si>
  <si>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</si>
  <si>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</si>
  <si>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</si>
  <si>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</si>
  <si>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</si>
  <si>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</si>
  <si>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</si>
  <si>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</si>
  <si>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</si>
  <si>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</si>
  <si>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</si>
  <si>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</si>
  <si>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</si>
  <si>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</si>
  <si>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</si>
  <si>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</si>
  <si>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</si>
  <si>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</si>
  <si>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</si>
  <si>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</si>
  <si>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</si>
  <si>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</si>
  <si>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</si>
  <si>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</si>
  <si>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</si>
  <si>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</si>
  <si>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</si>
  <si>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</si>
  <si>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</si>
  <si>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</si>
  <si>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</si>
  <si>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</si>
  <si>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</si>
  <si>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</si>
  <si>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</si>
  <si>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</si>
  <si>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</si>
  <si>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</si>
  <si>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</si>
  <si>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</si>
  <si>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</si>
  <si>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</si>
  <si>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</si>
  <si>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</si>
  <si>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</si>
  <si>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</si>
  <si>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</si>
  <si>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</si>
  <si>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</si>
  <si>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</si>
  <si>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</si>
  <si>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</si>
  <si>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</si>
  <si>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</si>
  <si>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</si>
  <si>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</si>
  <si>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</si>
  <si>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</si>
  <si>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</si>
  <si>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</si>
  <si>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</si>
  <si>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</si>
  <si>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</si>
  <si>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</si>
  <si>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</si>
  <si>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</si>
  <si>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</si>
  <si>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</si>
  <si>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</si>
  <si>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</si>
  <si>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</si>
  <si>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</si>
  <si>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</si>
  <si>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</si>
  <si>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</si>
  <si>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</si>
  <si>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</si>
  <si>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</si>
  <si>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</si>
  <si>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</si>
  <si>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</si>
  <si>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</si>
  <si>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</si>
  <si>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</si>
  <si>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</si>
  <si>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</si>
  <si>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</si>
  <si>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</si>
  <si>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</si>
  <si>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</si>
  <si>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</si>
  <si>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</si>
  <si>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</si>
  <si>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</si>
  <si>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</si>
  <si>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</si>
  <si>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</si>
  <si>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</si>
  <si>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</si>
  <si>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</si>
  <si>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</si>
  <si>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</si>
  <si>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</si>
  <si>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</si>
  <si>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</si>
  <si>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</si>
  <si>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</si>
  <si>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</si>
  <si>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</si>
  <si>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</si>
  <si>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</si>
  <si>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</si>
  <si>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</si>
  <si>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</si>
  <si>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</si>
  <si>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</si>
  <si>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</si>
  <si>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</si>
  <si>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</si>
  <si>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</si>
  <si>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</si>
  <si>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</si>
  <si>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</si>
  <si>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</si>
  <si>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</si>
  <si>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</si>
  <si>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</si>
  <si>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</si>
  <si>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</si>
  <si>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</si>
  <si>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</si>
  <si>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</si>
  <si>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</si>
  <si>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</si>
  <si>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</si>
  <si>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</si>
  <si>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</si>
  <si>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</si>
  <si>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</si>
  <si>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</si>
  <si>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</si>
  <si>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</si>
  <si>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</si>
  <si>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</si>
  <si>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</si>
  <si>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</si>
  <si>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</si>
  <si>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</si>
  <si>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</si>
  <si>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</si>
  <si>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</si>
  <si>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</si>
  <si>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</si>
  <si>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</si>
  <si>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</si>
  <si>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</si>
  <si>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</si>
  <si>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</si>
  <si>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</si>
  <si>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</si>
  <si>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</si>
  <si>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</si>
  <si>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</si>
  <si>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</si>
  <si>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</si>
  <si>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</si>
  <si>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</si>
  <si>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</si>
  <si>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</si>
  <si>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</si>
  <si>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</si>
  <si>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</si>
  <si>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</si>
  <si>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</si>
  <si>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</si>
  <si>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</si>
  <si>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</si>
  <si>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</si>
  <si>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</si>
  <si>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</si>
  <si>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</si>
  <si>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</si>
  <si>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</si>
  <si>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</si>
  <si>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</si>
  <si>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</si>
  <si>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</si>
  <si>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</si>
  <si>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</si>
  <si>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</si>
  <si>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</si>
  <si>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</si>
  <si>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</si>
  <si>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</si>
  <si>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</si>
  <si>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</si>
  <si>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</si>
  <si>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</si>
  <si>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</si>
  <si>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</si>
  <si>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</si>
  <si>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</si>
  <si>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</si>
  <si>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</si>
  <si>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</si>
  <si>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</si>
  <si>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</si>
  <si>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</si>
  <si>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</si>
  <si>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</si>
  <si>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</si>
  <si>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</si>
  <si>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</si>
  <si>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</si>
  <si>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</si>
  <si>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</si>
  <si>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</si>
  <si>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</si>
  <si>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</si>
  <si>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</si>
  <si>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</si>
  <si>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</si>
  <si>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</si>
  <si>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</si>
  <si>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</si>
  <si>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</si>
  <si>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</si>
  <si>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</si>
  <si>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</si>
  <si>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</si>
  <si>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</si>
  <si>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</si>
  <si>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</si>
  <si>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</si>
  <si>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</si>
  <si>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</si>
  <si>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</si>
  <si>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</si>
  <si>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</si>
  <si>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</si>
  <si>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</si>
  <si>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</si>
  <si>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</si>
  <si>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</si>
  <si>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</si>
  <si>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</si>
  <si>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</si>
  <si>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</si>
  <si>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</si>
  <si>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</si>
  <si>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</si>
  <si>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</si>
  <si>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</si>
  <si>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</si>
  <si>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</si>
  <si>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</si>
  <si>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</si>
  <si>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</si>
  <si>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</si>
  <si>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</si>
  <si>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</si>
  <si>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</si>
  <si>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</si>
  <si>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</si>
  <si>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</si>
  <si>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</si>
  <si>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</si>
  <si>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</si>
  <si>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</si>
  <si>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</si>
  <si>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</si>
  <si>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</si>
  <si>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</si>
  <si>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</si>
  <si>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</si>
  <si>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</si>
  <si>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</si>
  <si>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</si>
  <si>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</si>
  <si>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</si>
  <si>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</si>
  <si>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</si>
  <si>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</si>
  <si>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</si>
  <si>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</si>
  <si>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</si>
  <si>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</si>
  <si>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</si>
  <si>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</si>
  <si>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</si>
  <si>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</si>
  <si>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</si>
  <si>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</si>
  <si>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</si>
  <si>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</si>
  <si>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</si>
  <si>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</si>
  <si>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</si>
  <si>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</si>
  <si>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</si>
  <si>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</si>
  <si>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</si>
  <si>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</si>
  <si>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</si>
  <si>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</si>
  <si>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</si>
  <si>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</si>
  <si>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</si>
  <si>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</si>
  <si>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</si>
  <si>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</si>
  <si>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</si>
  <si>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</si>
  <si>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</si>
  <si>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</si>
  <si>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</si>
  <si>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</si>
  <si>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</si>
  <si>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</si>
  <si>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</si>
  <si>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</si>
  <si>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</si>
  <si>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</si>
  <si>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</si>
  <si>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</si>
  <si>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</si>
  <si>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</si>
  <si>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</si>
  <si>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</si>
  <si>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</si>
  <si>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</si>
  <si>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</si>
  <si>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</si>
  <si>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</si>
  <si>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</si>
  <si>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</si>
  <si>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</si>
  <si>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</si>
  <si>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</si>
  <si>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</si>
  <si>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</si>
  <si>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</si>
  <si>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</si>
  <si>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</si>
  <si>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</si>
  <si>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</si>
  <si>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</si>
  <si>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</si>
  <si>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</si>
  <si>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</si>
  <si>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</si>
  <si>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</si>
  <si>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</si>
  <si>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</si>
  <si>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</si>
  <si>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</si>
  <si>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</si>
  <si>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</si>
  <si>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</si>
  <si>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</si>
  <si>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</si>
  <si>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</si>
  <si>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</si>
  <si>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</si>
  <si>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</si>
  <si>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</si>
  <si>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</si>
  <si>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</si>
  <si>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</si>
  <si>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</si>
  <si>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</si>
  <si>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</si>
  <si>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</si>
  <si>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</si>
  <si>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</si>
  <si>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</si>
  <si>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</si>
  <si>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</si>
  <si>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</si>
  <si>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</si>
  <si>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</si>
  <si>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</si>
  <si>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</si>
  <si>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</si>
  <si>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</si>
  <si>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</si>
  <si>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</si>
  <si>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</si>
  <si>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</si>
  <si>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</si>
  <si>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</si>
  <si>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</si>
  <si>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</si>
  <si>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</si>
  <si>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</si>
  <si>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</si>
  <si>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</si>
  <si>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</si>
  <si>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</si>
  <si>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</si>
  <si>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</si>
  <si>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</si>
  <si>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</si>
  <si>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</si>
  <si>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</si>
  <si>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</si>
  <si>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</si>
  <si>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</si>
  <si>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</si>
  <si>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</si>
  <si>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</si>
  <si>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</si>
  <si>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</si>
  <si>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</si>
  <si>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</si>
  <si>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</si>
  <si>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</si>
  <si>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</si>
  <si>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</si>
  <si>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</si>
  <si>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</si>
  <si>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</si>
  <si>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</si>
  <si>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</si>
  <si>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</si>
  <si>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</si>
  <si>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</si>
  <si>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</si>
  <si>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</si>
  <si>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</si>
  <si>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</si>
  <si>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</si>
  <si>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</si>
  <si>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</si>
  <si>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</si>
  <si>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</si>
  <si>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</si>
  <si>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</si>
  <si>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</si>
  <si>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</si>
  <si>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</si>
  <si>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</si>
  <si>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</si>
  <si>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</si>
  <si>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</si>
  <si>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</si>
  <si>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</si>
  <si>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</si>
  <si>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</si>
  <si>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</si>
  <si>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</si>
  <si>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</si>
  <si>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</si>
  <si>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</si>
  <si>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</si>
  <si>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</si>
  <si>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</si>
  <si>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</si>
  <si>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</si>
  <si>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</si>
  <si>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</si>
  <si>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</si>
  <si>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</si>
  <si>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</si>
  <si>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</si>
  <si>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</si>
  <si>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</si>
  <si>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</si>
  <si>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</si>
  <si>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</si>
  <si>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</si>
  <si>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</si>
  <si>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</si>
  <si>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</si>
  <si>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</si>
  <si>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</si>
  <si>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</si>
  <si>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</si>
  <si>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</si>
  <si>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</si>
  <si>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</si>
  <si>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</si>
  <si>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</si>
  <si>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</si>
  <si>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</si>
  <si>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</si>
  <si>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</si>
  <si>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</si>
  <si>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</si>
  <si>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</si>
  <si>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</si>
  <si>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</si>
  <si>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</si>
  <si>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</si>
  <si>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</si>
  <si>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</si>
  <si>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</si>
  <si>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</si>
  <si>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</si>
  <si>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</si>
  <si>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</si>
  <si>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</si>
  <si>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</si>
  <si>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</si>
  <si>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</si>
  <si>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</si>
  <si>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</si>
  <si>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</si>
  <si>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</si>
  <si>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</si>
  <si>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</si>
  <si>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</si>
  <si>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</si>
  <si>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</si>
  <si>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</si>
  <si>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</si>
  <si>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</si>
  <si>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</si>
  <si>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</si>
  <si>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</si>
  <si>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</si>
  <si>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</si>
  <si>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</si>
  <si>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</si>
  <si>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</si>
  <si>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</si>
  <si>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</si>
  <si>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</si>
  <si>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</si>
  <si>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</si>
  <si>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</si>
  <si>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</si>
  <si>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</si>
  <si>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</si>
  <si>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</si>
  <si>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</si>
  <si>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</si>
  <si>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</si>
  <si>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</si>
  <si>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</si>
  <si>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</si>
  <si>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</si>
  <si>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</si>
  <si>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</si>
  <si>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</si>
  <si>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</si>
  <si>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</si>
  <si>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</si>
  <si>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</si>
  <si>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</si>
  <si>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</si>
  <si>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</si>
  <si>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</si>
  <si>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</si>
  <si>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</si>
  <si>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</si>
  <si>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</si>
  <si>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</si>
  <si>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</si>
  <si>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</si>
  <si>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</si>
  <si>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</si>
  <si>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</si>
  <si>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</si>
  <si>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</si>
  <si>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</si>
  <si>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</si>
  <si>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</si>
  <si>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</si>
  <si>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</si>
  <si>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</si>
  <si>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</si>
  <si>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</si>
  <si>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</si>
  <si>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</si>
  <si>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</si>
  <si>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</si>
  <si>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</si>
  <si>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</si>
  <si>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</si>
  <si>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</si>
  <si>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</si>
  <si>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</si>
  <si>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</si>
  <si>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</si>
  <si>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</si>
  <si>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</si>
  <si>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</si>
  <si>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</si>
  <si>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</si>
  <si>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</si>
  <si>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</si>
  <si>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</si>
  <si>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</si>
  <si>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</si>
  <si>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</si>
  <si>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</si>
  <si>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</si>
  <si>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</si>
  <si>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</si>
  <si>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</si>
  <si>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</si>
  <si>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</si>
  <si>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</si>
  <si>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</si>
  <si>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</si>
  <si>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</si>
  <si>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</si>
  <si>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</si>
  <si>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</si>
  <si>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</si>
  <si>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</si>
  <si>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</si>
  <si>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</si>
  <si>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</si>
  <si>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</si>
  <si>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</si>
  <si>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</si>
  <si>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</si>
  <si>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</si>
  <si>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</si>
  <si>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</si>
  <si>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</si>
  <si>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</si>
  <si>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</si>
  <si>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</si>
  <si>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</si>
  <si>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</si>
  <si>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</si>
  <si>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</si>
  <si>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</si>
  <si>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</si>
  <si>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</si>
  <si>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</si>
  <si>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</si>
  <si>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</si>
  <si>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</si>
  <si>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</si>
  <si>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</si>
  <si>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</si>
  <si>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</si>
  <si>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</si>
  <si>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</si>
  <si>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</si>
  <si>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</si>
  <si>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</si>
  <si>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</si>
  <si>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</si>
  <si>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</si>
  <si>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</si>
  <si>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</si>
  <si>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</si>
  <si>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</si>
  <si>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</si>
  <si>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</si>
  <si>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</si>
  <si>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</si>
  <si>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</si>
  <si>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</si>
  <si>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</si>
  <si>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</si>
  <si>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</si>
  <si>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</si>
  <si>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</si>
  <si>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</si>
  <si>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</si>
  <si>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</si>
  <si>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</si>
  <si>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</si>
  <si>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</si>
  <si>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</si>
  <si>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</si>
  <si>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</si>
  <si>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</si>
  <si>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</si>
  <si>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</si>
  <si>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</si>
  <si>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</si>
  <si>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</si>
  <si>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</si>
  <si>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</si>
  <si>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</si>
  <si>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</si>
  <si>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</si>
  <si>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</si>
  <si>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</si>
  <si>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</si>
  <si>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</si>
  <si>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</si>
  <si>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</si>
  <si>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</si>
  <si>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</si>
  <si>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</si>
  <si>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</si>
  <si>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</si>
  <si>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</si>
  <si>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</si>
  <si>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</si>
  <si>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</si>
  <si>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</si>
  <si>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</si>
  <si>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</si>
  <si>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</si>
  <si>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</si>
  <si>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</si>
  <si>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</si>
  <si>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</si>
  <si>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</si>
  <si>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</si>
  <si>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</si>
  <si>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</si>
  <si>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</si>
  <si>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</si>
  <si>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</si>
  <si>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</si>
  <si>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</si>
  <si>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</si>
  <si>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</si>
  <si>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</si>
  <si>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</si>
  <si>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</si>
  <si>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</si>
  <si>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</si>
  <si>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</si>
  <si>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</si>
  <si>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</si>
  <si>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</si>
  <si>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</si>
  <si>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</si>
  <si>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</si>
  <si>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</si>
  <si>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</si>
  <si>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</si>
  <si>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</si>
  <si>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</si>
  <si>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</si>
  <si>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</si>
  <si>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</si>
  <si>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</si>
  <si>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</si>
  <si>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</si>
  <si>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</si>
  <si>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</si>
  <si>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</si>
  <si>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</si>
  <si>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</si>
  <si>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</si>
  <si>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</si>
  <si>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</si>
  <si>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</si>
  <si>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</si>
  <si>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</si>
  <si>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</si>
  <si>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</si>
  <si>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</si>
  <si>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</si>
  <si>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</si>
  <si>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</si>
  <si>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</si>
  <si>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</si>
  <si>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</si>
  <si>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</si>
  <si>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</si>
  <si>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</si>
  <si>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</si>
  <si>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</si>
  <si>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</si>
  <si>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</si>
  <si>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</si>
  <si>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</si>
  <si>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</si>
  <si>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</si>
  <si>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</si>
  <si>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</si>
  <si>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</si>
  <si>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</si>
  <si>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</si>
  <si>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</si>
  <si>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</si>
  <si>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</si>
  <si>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</si>
  <si>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</si>
  <si>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</si>
  <si>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</si>
  <si>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</si>
  <si>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</si>
  <si>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</si>
  <si>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</si>
  <si>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</si>
  <si>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</si>
  <si>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</si>
  <si>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</si>
  <si>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</si>
  <si>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</si>
  <si>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</si>
  <si>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</si>
  <si>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</si>
  <si>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</si>
  <si>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</si>
  <si>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</si>
  <si>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</si>
  <si>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</si>
  <si>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</si>
  <si>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</si>
  <si>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</si>
  <si>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</si>
  <si>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</si>
  <si>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</si>
  <si>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</si>
  <si>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</si>
  <si>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</si>
  <si>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</si>
  <si>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</si>
  <si>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</si>
  <si>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</si>
  <si>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</si>
  <si>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</si>
  <si>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</si>
  <si>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</si>
  <si>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</si>
  <si>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</si>
  <si>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</si>
  <si>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</si>
  <si>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</si>
  <si>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</si>
  <si>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</si>
  <si>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</si>
  <si>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</si>
  <si>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</si>
  <si>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</si>
  <si>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</si>
  <si>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</si>
  <si>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</si>
  <si>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</si>
  <si>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</si>
  <si>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</si>
  <si>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</si>
  <si>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</si>
  <si>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</si>
  <si>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</si>
  <si>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</si>
  <si>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</si>
  <si>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</si>
  <si>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</si>
  <si>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</si>
  <si>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</si>
  <si>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</si>
  <si>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</si>
  <si>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</si>
  <si>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</si>
  <si>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</si>
  <si>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</si>
  <si>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</si>
  <si>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</si>
  <si>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</si>
  <si>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</si>
  <si>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</si>
  <si>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</si>
  <si>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</si>
  <si>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</si>
  <si>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</si>
  <si>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</si>
  <si>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</si>
  <si>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</si>
  <si>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</si>
  <si>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</si>
  <si>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</si>
  <si>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</si>
  <si>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</si>
  <si>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</si>
  <si>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</si>
  <si>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</si>
  <si>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</si>
  <si>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</si>
  <si>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</si>
  <si>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</si>
  <si>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</si>
  <si>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</si>
  <si>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</si>
  <si>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</si>
  <si>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</si>
  <si>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</si>
  <si>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</si>
  <si>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</si>
  <si>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</si>
  <si>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</si>
  <si>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</si>
  <si>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</si>
  <si>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</si>
  <si>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</si>
  <si>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</si>
  <si>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</si>
  <si>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</si>
  <si>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</si>
  <si>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</si>
  <si>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</si>
  <si>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</si>
  <si>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</si>
  <si>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</si>
  <si>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</si>
  <si>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</si>
  <si>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</si>
  <si>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</si>
  <si>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</si>
  <si>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</si>
  <si>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</si>
  <si>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</si>
  <si>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</si>
  <si>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</si>
  <si>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</si>
  <si>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</si>
  <si>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</si>
  <si>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</si>
  <si>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</si>
  <si>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</si>
  <si>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</si>
  <si>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</si>
  <si>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</si>
  <si>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</si>
  <si>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</si>
  <si>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</si>
  <si>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</si>
  <si>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</si>
  <si>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</si>
  <si>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</si>
  <si>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</si>
  <si>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</si>
  <si>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</si>
  <si>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</si>
  <si>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</si>
  <si>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</si>
  <si>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</si>
  <si>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</si>
  <si>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</si>
  <si>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</si>
  <si>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</si>
  <si>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</si>
  <si>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</si>
  <si>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</si>
  <si>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</si>
  <si>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</si>
  <si>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</si>
  <si>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</si>
  <si>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</si>
  <si>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</si>
  <si>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</si>
  <si>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</si>
  <si>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</si>
  <si>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</si>
  <si>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</si>
  <si>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</si>
  <si>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</si>
  <si>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</si>
  <si>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</si>
  <si>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</si>
  <si>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</si>
  <si>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</si>
  <si>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</si>
  <si>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</si>
  <si>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</si>
  <si>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</si>
  <si>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</si>
  <si>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</si>
  <si>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</si>
  <si>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</si>
  <si>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</si>
  <si>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</si>
  <si>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</si>
  <si>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</si>
  <si>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</si>
  <si>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</si>
  <si>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</si>
  <si>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</si>
  <si>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</si>
  <si>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</si>
  <si>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</si>
  <si>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</si>
  <si>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</si>
  <si>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</si>
  <si>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</si>
  <si>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</si>
  <si>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</si>
  <si>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</si>
  <si>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</si>
  <si>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</si>
  <si>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</si>
  <si>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</si>
  <si>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</si>
  <si>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</si>
  <si>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</si>
  <si>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</si>
  <si>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</si>
  <si>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</si>
  <si>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</si>
  <si>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</si>
  <si>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</si>
  <si>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</si>
  <si>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</si>
  <si>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</si>
  <si>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</si>
  <si>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</si>
  <si>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</si>
  <si>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</si>
  <si>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</si>
  <si>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</si>
  <si>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</si>
  <si>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</si>
  <si>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</si>
  <si>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</si>
  <si>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</si>
  <si>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</si>
  <si>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</si>
  <si>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</si>
  <si>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</si>
  <si>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</si>
  <si>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</si>
  <si>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</si>
  <si>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</si>
  <si>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</si>
  <si>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</si>
  <si>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</si>
  <si>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</si>
  <si>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</si>
  <si>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</si>
  <si>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</si>
  <si>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</si>
  <si>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</si>
  <si>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</si>
  <si>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</si>
  <si>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</si>
  <si>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</si>
  <si>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</si>
  <si>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</si>
  <si>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</si>
  <si>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</si>
  <si>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</si>
  <si>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</si>
  <si>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</si>
  <si>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</si>
  <si>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</si>
  <si>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</si>
  <si>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</si>
  <si>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</si>
  <si>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</si>
  <si>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</si>
  <si>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</si>
  <si>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</si>
  <si>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</si>
  <si>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</si>
  <si>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</si>
  <si>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</si>
  <si>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</si>
  <si>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</si>
  <si>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</si>
  <si>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</si>
  <si>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</si>
  <si>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</si>
  <si>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</si>
  <si>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</si>
  <si>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</si>
  <si>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</si>
  <si>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</si>
  <si>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</si>
  <si>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</si>
  <si>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</si>
  <si>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</si>
  <si>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</si>
  <si>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</si>
  <si>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</si>
  <si>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</si>
  <si>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</si>
  <si>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</si>
  <si>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</si>
  <si>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</si>
  <si>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</si>
  <si>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</si>
  <si>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</si>
  <si>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</si>
  <si>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</si>
  <si>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</si>
  <si>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</si>
  <si>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</si>
  <si>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</si>
  <si>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</si>
  <si>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</si>
  <si>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</si>
  <si>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</si>
  <si>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</si>
  <si>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</si>
  <si>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</si>
  <si>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</si>
  <si>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</si>
  <si>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</si>
  <si>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</si>
  <si>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</si>
  <si>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</si>
  <si>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</si>
  <si>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</si>
  <si>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</si>
  <si>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</si>
  <si>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</si>
  <si>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</si>
  <si>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</si>
  <si>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</si>
  <si>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</si>
  <si>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</si>
  <si>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</si>
  <si>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</si>
  <si>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</si>
  <si>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</si>
  <si>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</si>
  <si>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</si>
  <si>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</si>
  <si>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</si>
  <si>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</si>
  <si>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</si>
  <si>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</si>
  <si>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</si>
  <si>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</si>
  <si>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</si>
  <si>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</si>
  <si>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</si>
  <si>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</si>
  <si>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</si>
  <si>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</si>
  <si>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</si>
  <si>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</si>
  <si>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</si>
  <si>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</si>
  <si>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</si>
  <si>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</si>
  <si>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</si>
  <si>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</si>
  <si>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</si>
  <si>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</si>
  <si>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</si>
  <si>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</si>
  <si>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</si>
  <si>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</si>
  <si>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</si>
  <si>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</si>
  <si>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</si>
  <si>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</si>
  <si>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</si>
  <si>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</si>
  <si>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</si>
  <si>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</si>
  <si>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</si>
  <si>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</si>
  <si>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</si>
  <si>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</si>
  <si>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</si>
  <si>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</si>
  <si>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</si>
  <si>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</si>
  <si>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</si>
  <si>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</si>
  <si>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</si>
  <si>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</si>
  <si>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</si>
  <si>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</si>
  <si>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</si>
  <si>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</si>
  <si>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</si>
  <si>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</si>
  <si>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</si>
  <si>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</si>
  <si>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</si>
  <si>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</si>
  <si>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</si>
  <si>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</si>
  <si>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</si>
  <si>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</si>
  <si>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</si>
  <si>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</si>
  <si>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</si>
  <si>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</si>
  <si>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</si>
  <si>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</si>
  <si>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</si>
  <si>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</si>
  <si>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</si>
  <si>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</si>
  <si>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</si>
  <si>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</si>
  <si>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</si>
  <si>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</si>
  <si>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</si>
  <si>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</si>
  <si>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</si>
  <si>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</si>
  <si>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</si>
  <si>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</si>
  <si>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</si>
  <si>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</si>
  <si>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</si>
  <si>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</si>
  <si>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</si>
  <si>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</si>
  <si>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</si>
  <si>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</si>
  <si>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</si>
  <si>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</si>
  <si>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</si>
  <si>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</si>
  <si>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</si>
  <si>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</si>
  <si>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</si>
  <si>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</si>
  <si>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</si>
  <si>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</si>
  <si>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</si>
  <si>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</si>
  <si>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</si>
  <si>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</si>
  <si>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</si>
  <si>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</si>
  <si>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</si>
  <si>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</si>
  <si>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</si>
  <si>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</si>
  <si>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</si>
  <si>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</si>
  <si>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</si>
  <si>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</si>
  <si>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</si>
  <si>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</si>
  <si>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</si>
  <si>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</si>
  <si>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</si>
  <si>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</si>
  <si>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</si>
  <si>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</si>
  <si>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</si>
  <si>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</si>
  <si>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</si>
  <si>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</si>
  <si>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</si>
  <si>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</si>
  <si>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</si>
  <si>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</si>
  <si>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</si>
  <si>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</si>
  <si>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</si>
  <si>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</si>
  <si>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</si>
  <si>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</si>
  <si>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</si>
  <si>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</si>
  <si>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</si>
  <si>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</si>
  <si>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</si>
  <si>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</si>
  <si>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</si>
  <si>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</si>
  <si>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</si>
  <si>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</si>
  <si>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</si>
  <si>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</si>
  <si>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</si>
  <si>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</si>
  <si>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</si>
  <si>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</si>
  <si>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</si>
  <si>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</si>
  <si>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</si>
  <si>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</si>
  <si>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</si>
  <si>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</si>
  <si>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</si>
  <si>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</si>
  <si>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</si>
  <si>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</si>
  <si>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</si>
  <si>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</si>
  <si>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</si>
  <si>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</si>
  <si>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</si>
  <si>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</si>
  <si>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</si>
  <si>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</si>
  <si>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</si>
  <si>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</si>
  <si>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</si>
  <si>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</si>
  <si>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</si>
  <si>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</si>
  <si>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</si>
  <si>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</si>
  <si>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</si>
  <si>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</si>
  <si>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</si>
  <si>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</si>
  <si>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</si>
  <si>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</si>
  <si>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</si>
  <si>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</si>
  <si>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</si>
  <si>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</si>
  <si>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</si>
  <si>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</si>
  <si>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</si>
  <si>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</si>
  <si>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</si>
  <si>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</si>
  <si>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</si>
  <si>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</si>
  <si>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</si>
  <si>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</si>
  <si>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Jozo Krajina, univ. spec. oec.</t>
  </si>
  <si>
    <t>031 321 708</t>
  </si>
  <si>
    <t>jkrajina@foozos.hr</t>
  </si>
  <si>
    <t>22486 SVEUČILIŠTE J. J. STROSSMAYERA U OSIJEKU - FAKULTET ZA ODGOJNE I OBRAZOVNE ZNANOSTI</t>
  </si>
  <si>
    <t>SREDIŠNJI DRŽAVNI URED ZA HRVATE IZVAN REPUBLIKE HRVATSKE (47439)</t>
  </si>
  <si>
    <t>AGENCIJA ZA ELEKTRONIČKE MEDIJE (49075)</t>
  </si>
  <si>
    <t>MINISTARSTVO ZNANOSTI I OBRAZOVANJA  (1222)</t>
  </si>
  <si>
    <t>SVEUČILIŠTE J. J. STROSSMAYERA U OSIJEKU (2452)</t>
  </si>
  <si>
    <t>MINISTARSTVO KULTURE I MEDIJA (756)</t>
  </si>
  <si>
    <t>ERASMUS+ projekt individualne mobilnosti nastavnog i
nenastavnog osoblja kroz boravak na inozemnim ustanovama</t>
  </si>
  <si>
    <t>1.1.2023.</t>
  </si>
  <si>
    <t>31.12.2023.</t>
  </si>
  <si>
    <t>Sveučilište J. J. Strossmayera u Osijeku</t>
  </si>
  <si>
    <t>Glavni cilj je programa je podupirati obrazovni,
profesionalni i osobni razvoj ljudi u području obrazovanja,
osposobljavanja u Europi i šire, što doprinosi održivom rastu,
kvaliteti radnih mjesta, socijalnoj koheziji,poticanju inovacija te jačanju europskog identiteta i aktivnog građanstva.</t>
  </si>
  <si>
    <t>Osijek, 18. 12.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</si>
</sst>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  <numFmt numFmtId="170" formatCode="#,##0.00;[Red]#,##0.00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0"/>
      <color rgb="FF000000"/>
      <name val="Open Sans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3" fontId="23" fillId="0" borderId="0" applyFont="0" applyFill="0" applyBorder="0" applyAlignment="0" applyProtection="0"/>
    <xf numFmtId="0" fontId="85" fillId="0" borderId="0"/>
    <xf numFmtId="0" fontId="24" fillId="21" borderId="0"/>
  </cellStyleXfs>
  <cellXfs count="3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4" fontId="24" fillId="0" borderId="1" xfId="18" applyNumberFormat="1" applyFont="1" applyProtection="1">
      <alignment horizontal="right" vertical="center"/>
      <protection locked="0"/>
    </xf>
    <xf numFmtId="4" fontId="24" fillId="0" borderId="1" xfId="18" applyNumberFormat="1" applyFont="1" applyFill="1" applyProtection="1">
      <alignment horizontal="right" vertical="center"/>
      <protection locked="0"/>
    </xf>
    <xf numFmtId="170" fontId="24" fillId="0" borderId="1" xfId="18" applyNumberFormat="1" applyFont="1" applyFill="1" applyProtection="1">
      <alignment horizontal="right" vertical="center"/>
      <protection locked="0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0" fontId="24" fillId="0" borderId="1" xfId="18" applyNumberFormat="1" applyFont="1" applyFill="1" applyAlignment="1" applyProtection="1">
      <alignment horizontal="left" vertical="center" wrapText="1"/>
      <protection locked="0"/>
    </xf>
    <xf numFmtId="0" fontId="24" fillId="0" borderId="1" xfId="18" quotePrefix="1" applyNumberFormat="1" applyFont="1" applyFill="1" applyAlignment="1" applyProtection="1">
      <alignment horizontal="left" vertical="center" wrapText="1"/>
      <protection locked="0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34" xr:uid="{00000000-0005-0000-0000-000013000000}"/>
    <cellStyle name="Emphasis 1" xfId="39" xr:uid="{00000000-0005-0000-0000-000014000000}"/>
    <cellStyle name="Emphasis 2" xfId="40" xr:uid="{00000000-0005-0000-0000-000015000000}"/>
    <cellStyle name="Emphasis 3" xfId="41" xr:uid="{00000000-0005-0000-0000-000016000000}"/>
    <cellStyle name="Naslov 1" xfId="76" xr:uid="{00000000-0005-0000-0000-000017000000}"/>
    <cellStyle name="Normal 2" xfId="2" xr:uid="{00000000-0005-0000-0000-000019000000}"/>
    <cellStyle name="Normal 2 2" xfId="117" xr:uid="{00000000-0005-0000-0000-00001A000000}"/>
    <cellStyle name="Normal 2 3" xfId="132" xr:uid="{00000000-0005-0000-0000-00001B000000}"/>
    <cellStyle name="Normal 3" xfId="20" xr:uid="{00000000-0005-0000-0000-00001C000000}"/>
    <cellStyle name="Normal 3 2" xfId="136" xr:uid="{00000000-0005-0000-0000-00001D000000}"/>
    <cellStyle name="Normal 3 3" xfId="3" xr:uid="{00000000-0005-0000-0000-00001E000000}"/>
    <cellStyle name="Normal 4" xfId="77" xr:uid="{00000000-0005-0000-0000-00001F000000}"/>
    <cellStyle name="Normal 6" xfId="4" xr:uid="{00000000-0005-0000-0000-000020000000}"/>
    <cellStyle name="Normal 6 2" xfId="135" xr:uid="{00000000-0005-0000-0000-000021000000}"/>
    <cellStyle name="Normalno" xfId="0" builtinId="0"/>
    <cellStyle name="Obično_01_ZAGREBAČKA ŽUPANIJA" xfId="73" xr:uid="{00000000-0005-0000-0000-000022000000}"/>
    <cellStyle name="Obično_14_OSJEČKO-BARANJSKA ŽUPANIJA" xfId="74" xr:uid="{00000000-0005-0000-0000-000023000000}"/>
    <cellStyle name="Obično_21_GRAD ZAGREB" xfId="133" xr:uid="{00000000-0005-0000-0000-000024000000}"/>
    <cellStyle name="Obično_List4" xfId="5" xr:uid="{00000000-0005-0000-0000-000025000000}"/>
    <cellStyle name="Obično_List7" xfId="6" xr:uid="{00000000-0005-0000-0000-000026000000}"/>
    <cellStyle name="Obično_List8" xfId="7" xr:uid="{00000000-0005-0000-0000-000027000000}"/>
    <cellStyle name="Obično_List9" xfId="8" xr:uid="{00000000-0005-0000-0000-000028000000}"/>
    <cellStyle name="SAPBEXaggData" xfId="9" xr:uid="{00000000-0005-0000-0000-000029000000}"/>
    <cellStyle name="SAPBEXaggData 2" xfId="78" xr:uid="{00000000-0005-0000-0000-00002A000000}"/>
    <cellStyle name="SAPBEXaggDataEmph" xfId="42" xr:uid="{00000000-0005-0000-0000-00002B000000}"/>
    <cellStyle name="SAPBEXaggDataEmph 2" xfId="79" xr:uid="{00000000-0005-0000-0000-00002C000000}"/>
    <cellStyle name="SAPBEXaggItem" xfId="10" xr:uid="{00000000-0005-0000-0000-00002D000000}"/>
    <cellStyle name="SAPBEXaggItem 2" xfId="80" xr:uid="{00000000-0005-0000-0000-00002E000000}"/>
    <cellStyle name="SAPBEXaggItem 3" xfId="118" xr:uid="{00000000-0005-0000-0000-00002F000000}"/>
    <cellStyle name="SAPBEXaggItemX" xfId="43" xr:uid="{00000000-0005-0000-0000-000030000000}"/>
    <cellStyle name="SAPBEXaggItemX 2" xfId="81" xr:uid="{00000000-0005-0000-0000-000031000000}"/>
    <cellStyle name="SAPBEXchaText" xfId="11" xr:uid="{00000000-0005-0000-0000-000032000000}"/>
    <cellStyle name="SAPBEXchaText 2" xfId="82" xr:uid="{00000000-0005-0000-0000-000033000000}"/>
    <cellStyle name="SAPBEXchaText 3" xfId="119" xr:uid="{00000000-0005-0000-0000-000034000000}"/>
    <cellStyle name="SAPBEXexcBad7" xfId="44" xr:uid="{00000000-0005-0000-0000-000035000000}"/>
    <cellStyle name="SAPBEXexcBad7 2" xfId="83" xr:uid="{00000000-0005-0000-0000-000036000000}"/>
    <cellStyle name="SAPBEXexcBad8" xfId="45" xr:uid="{00000000-0005-0000-0000-000037000000}"/>
    <cellStyle name="SAPBEXexcBad8 2" xfId="84" xr:uid="{00000000-0005-0000-0000-000038000000}"/>
    <cellStyle name="SAPBEXexcBad9" xfId="46" xr:uid="{00000000-0005-0000-0000-000039000000}"/>
    <cellStyle name="SAPBEXexcBad9 2" xfId="85" xr:uid="{00000000-0005-0000-0000-00003A000000}"/>
    <cellStyle name="SAPBEXexcCritical4" xfId="47" xr:uid="{00000000-0005-0000-0000-00003B000000}"/>
    <cellStyle name="SAPBEXexcCritical4 2" xfId="86" xr:uid="{00000000-0005-0000-0000-00003C000000}"/>
    <cellStyle name="SAPBEXexcCritical5" xfId="48" xr:uid="{00000000-0005-0000-0000-00003D000000}"/>
    <cellStyle name="SAPBEXexcCritical5 2" xfId="87" xr:uid="{00000000-0005-0000-0000-00003E000000}"/>
    <cellStyle name="SAPBEXexcCritical6" xfId="49" xr:uid="{00000000-0005-0000-0000-00003F000000}"/>
    <cellStyle name="SAPBEXexcCritical6 2" xfId="88" xr:uid="{00000000-0005-0000-0000-000040000000}"/>
    <cellStyle name="SAPBEXexcGood1" xfId="50" xr:uid="{00000000-0005-0000-0000-000041000000}"/>
    <cellStyle name="SAPBEXexcGood1 2" xfId="89" xr:uid="{00000000-0005-0000-0000-000042000000}"/>
    <cellStyle name="SAPBEXexcGood2" xfId="51" xr:uid="{00000000-0005-0000-0000-000043000000}"/>
    <cellStyle name="SAPBEXexcGood2 2" xfId="90" xr:uid="{00000000-0005-0000-0000-000044000000}"/>
    <cellStyle name="SAPBEXexcGood3" xfId="52" xr:uid="{00000000-0005-0000-0000-000045000000}"/>
    <cellStyle name="SAPBEXexcGood3 2" xfId="91" xr:uid="{00000000-0005-0000-0000-000046000000}"/>
    <cellStyle name="SAPBEXfilterDrill" xfId="53" xr:uid="{00000000-0005-0000-0000-000047000000}"/>
    <cellStyle name="SAPBEXfilterDrill 2" xfId="92" xr:uid="{00000000-0005-0000-0000-000048000000}"/>
    <cellStyle name="SAPBEXfilterDrill 3" xfId="120" xr:uid="{00000000-0005-0000-0000-000049000000}"/>
    <cellStyle name="SAPBEXfilterItem" xfId="54" xr:uid="{00000000-0005-0000-0000-00004A000000}"/>
    <cellStyle name="SAPBEXfilterItem 2" xfId="93" xr:uid="{00000000-0005-0000-0000-00004B000000}"/>
    <cellStyle name="SAPBEXfilterItem 3" xfId="121" xr:uid="{00000000-0005-0000-0000-00004C000000}"/>
    <cellStyle name="SAPBEXfilterText" xfId="55" xr:uid="{00000000-0005-0000-0000-00004D000000}"/>
    <cellStyle name="SAPBEXfilterText 2" xfId="94" xr:uid="{00000000-0005-0000-0000-00004E000000}"/>
    <cellStyle name="SAPBEXfilterText 3" xfId="122" xr:uid="{00000000-0005-0000-0000-00004F000000}"/>
    <cellStyle name="SAPBEXformats" xfId="12" xr:uid="{00000000-0005-0000-0000-000050000000}"/>
    <cellStyle name="SAPBEXformats 2" xfId="95" xr:uid="{00000000-0005-0000-0000-000051000000}"/>
    <cellStyle name="SAPBEXheaderItem" xfId="56" xr:uid="{00000000-0005-0000-0000-000052000000}"/>
    <cellStyle name="SAPBEXheaderItem 2" xfId="96" xr:uid="{00000000-0005-0000-0000-000053000000}"/>
    <cellStyle name="SAPBEXheaderItem 3" xfId="127" xr:uid="{00000000-0005-0000-0000-000054000000}"/>
    <cellStyle name="SAPBEXheaderText" xfId="57" xr:uid="{00000000-0005-0000-0000-000055000000}"/>
    <cellStyle name="SAPBEXheaderText 2" xfId="97" xr:uid="{00000000-0005-0000-0000-000056000000}"/>
    <cellStyle name="SAPBEXheaderText 3" xfId="128" xr:uid="{00000000-0005-0000-0000-000057000000}"/>
    <cellStyle name="SAPBEXHLevel0" xfId="13" xr:uid="{00000000-0005-0000-0000-000058000000}"/>
    <cellStyle name="SAPBEXHLevel0 2" xfId="75" xr:uid="{00000000-0005-0000-0000-000059000000}"/>
    <cellStyle name="SAPBEXHLevel0 3" xfId="98" xr:uid="{00000000-0005-0000-0000-00005A000000}"/>
    <cellStyle name="SAPBEXHLevel0X" xfId="58" xr:uid="{00000000-0005-0000-0000-00005B000000}"/>
    <cellStyle name="SAPBEXHLevel0X 2" xfId="99" xr:uid="{00000000-0005-0000-0000-00005C000000}"/>
    <cellStyle name="SAPBEXHLevel1" xfId="14" xr:uid="{00000000-0005-0000-0000-00005D000000}"/>
    <cellStyle name="SAPBEXHLevel1 2" xfId="100" xr:uid="{00000000-0005-0000-0000-00005E000000}"/>
    <cellStyle name="SAPBEXHLevel1 3" xfId="129" xr:uid="{00000000-0005-0000-0000-00005F000000}"/>
    <cellStyle name="SAPBEXHLevel1X" xfId="59" xr:uid="{00000000-0005-0000-0000-000060000000}"/>
    <cellStyle name="SAPBEXHLevel1X 2" xfId="101" xr:uid="{00000000-0005-0000-0000-000061000000}"/>
    <cellStyle name="SAPBEXHLevel2" xfId="15" xr:uid="{00000000-0005-0000-0000-000062000000}"/>
    <cellStyle name="SAPBEXHLevel2 2" xfId="102" xr:uid="{00000000-0005-0000-0000-000063000000}"/>
    <cellStyle name="SAPBEXHLevel2 3" xfId="130" xr:uid="{00000000-0005-0000-0000-000064000000}"/>
    <cellStyle name="SAPBEXHLevel2X" xfId="60" xr:uid="{00000000-0005-0000-0000-000065000000}"/>
    <cellStyle name="SAPBEXHLevel2X 2" xfId="103" xr:uid="{00000000-0005-0000-0000-000066000000}"/>
    <cellStyle name="SAPBEXHLevel3" xfId="16" xr:uid="{00000000-0005-0000-0000-000067000000}"/>
    <cellStyle name="SAPBEXHLevel3 2" xfId="104" xr:uid="{00000000-0005-0000-0000-000068000000}"/>
    <cellStyle name="SAPBEXHLevel3 3" xfId="123" xr:uid="{00000000-0005-0000-0000-000069000000}"/>
    <cellStyle name="SAPBEXHLevel3X" xfId="61" xr:uid="{00000000-0005-0000-0000-00006A000000}"/>
    <cellStyle name="SAPBEXHLevel3X 2" xfId="105" xr:uid="{00000000-0005-0000-0000-00006B000000}"/>
    <cellStyle name="SAPBEXinputData" xfId="62" xr:uid="{00000000-0005-0000-0000-00006C000000}"/>
    <cellStyle name="SAPBEXinputData 2" xfId="106" xr:uid="{00000000-0005-0000-0000-00006D000000}"/>
    <cellStyle name="SAPBEXItemHeader" xfId="17" xr:uid="{00000000-0005-0000-0000-00006E000000}"/>
    <cellStyle name="SAPBEXresData" xfId="63" xr:uid="{00000000-0005-0000-0000-00006F000000}"/>
    <cellStyle name="SAPBEXresData 2" xfId="107" xr:uid="{00000000-0005-0000-0000-000070000000}"/>
    <cellStyle name="SAPBEXresDataEmph" xfId="64" xr:uid="{00000000-0005-0000-0000-000071000000}"/>
    <cellStyle name="SAPBEXresDataEmph 2" xfId="108" xr:uid="{00000000-0005-0000-0000-000072000000}"/>
    <cellStyle name="SAPBEXresDataEmph 3" xfId="124" xr:uid="{00000000-0005-0000-0000-000073000000}"/>
    <cellStyle name="SAPBEXresItem" xfId="65" xr:uid="{00000000-0005-0000-0000-000074000000}"/>
    <cellStyle name="SAPBEXresItem 2" xfId="109" xr:uid="{00000000-0005-0000-0000-000075000000}"/>
    <cellStyle name="SAPBEXresItemX" xfId="66" xr:uid="{00000000-0005-0000-0000-000076000000}"/>
    <cellStyle name="SAPBEXresItemX 2" xfId="110" xr:uid="{00000000-0005-0000-0000-000077000000}"/>
    <cellStyle name="SAPBEXstdData" xfId="18" xr:uid="{00000000-0005-0000-0000-000078000000}"/>
    <cellStyle name="SAPBEXstdData 2" xfId="111" xr:uid="{00000000-0005-0000-0000-000079000000}"/>
    <cellStyle name="SAPBEXstdDataEmph" xfId="67" xr:uid="{00000000-0005-0000-0000-00007A000000}"/>
    <cellStyle name="SAPBEXstdDataEmph 2" xfId="112" xr:uid="{00000000-0005-0000-0000-00007B000000}"/>
    <cellStyle name="SAPBEXstdItem" xfId="19" xr:uid="{00000000-0005-0000-0000-00007C000000}"/>
    <cellStyle name="SAPBEXstdItem 2" xfId="113" xr:uid="{00000000-0005-0000-0000-00007D000000}"/>
    <cellStyle name="SAPBEXstdItem 3" xfId="125" xr:uid="{00000000-0005-0000-0000-00007E000000}"/>
    <cellStyle name="SAPBEXstdItemX" xfId="68" xr:uid="{00000000-0005-0000-0000-00007F000000}"/>
    <cellStyle name="SAPBEXstdItemX 2" xfId="114" xr:uid="{00000000-0005-0000-0000-000080000000}"/>
    <cellStyle name="SAPBEXtitle" xfId="69" xr:uid="{00000000-0005-0000-0000-000081000000}"/>
    <cellStyle name="SAPBEXtitle 2" xfId="115" xr:uid="{00000000-0005-0000-0000-000082000000}"/>
    <cellStyle name="SAPBEXtitle 3" xfId="126" xr:uid="{00000000-0005-0000-0000-000083000000}"/>
    <cellStyle name="SAPBEXunassignedItem" xfId="70" xr:uid="{00000000-0005-0000-0000-000084000000}"/>
    <cellStyle name="SAPBEXunassignedItem 2" xfId="131" xr:uid="{00000000-0005-0000-0000-000085000000}"/>
    <cellStyle name="SAPBEXundefined" xfId="71" xr:uid="{00000000-0005-0000-0000-000086000000}"/>
    <cellStyle name="SAPBEXundefined 2" xfId="116" xr:uid="{00000000-0005-0000-0000-000087000000}"/>
    <cellStyle name="Sheet Title" xfId="72" xr:uid="{00000000-0005-0000-0000-000088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70" t="s">
        <v>5271</v>
      </c>
      <c r="D3" s="371"/>
      <c r="E3" s="372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73" t="s">
        <v>5282</v>
      </c>
      <c r="D4" s="374"/>
      <c r="E4" s="375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73" t="s">
        <v>5268</v>
      </c>
      <c r="D5" s="374"/>
      <c r="E5" s="375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73" t="s">
        <v>5269</v>
      </c>
      <c r="D6" s="374"/>
      <c r="E6" s="375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6.5" thickBot="1">
      <c r="A7" s="91"/>
      <c r="B7" s="124" t="s">
        <v>262</v>
      </c>
      <c r="C7" s="373" t="s">
        <v>5270</v>
      </c>
      <c r="D7" s="374"/>
      <c r="E7" s="375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.7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9" t="s">
        <v>5264</v>
      </c>
      <c r="C9" s="368"/>
      <c r="D9" s="368"/>
      <c r="E9" s="368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9" t="s">
        <v>3</v>
      </c>
      <c r="C11" s="368"/>
      <c r="D11" s="368"/>
      <c r="E11" s="368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76" t="s">
        <v>5073</v>
      </c>
      <c r="C13" s="377"/>
      <c r="D13" s="377"/>
      <c r="E13" s="377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3338077</v>
      </c>
      <c r="D16" s="96">
        <f>+D17+D18</f>
        <v>225711</v>
      </c>
      <c r="E16" s="96">
        <f>+E17+E18</f>
        <v>3563788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3338077</v>
      </c>
      <c r="D17" s="99">
        <f>+'A.1 PRIHODI'!C41</f>
        <v>225711</v>
      </c>
      <c r="E17" s="99">
        <f>+'A.1 PRIHODI'!C61</f>
        <v>3563788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3338077</v>
      </c>
      <c r="D19" s="103">
        <f>+D20+D21</f>
        <v>218849</v>
      </c>
      <c r="E19" s="103">
        <f>+E20+E21</f>
        <v>3556926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3307032</v>
      </c>
      <c r="D20" s="105">
        <f>+'A.2 RASHODI'!C41</f>
        <v>211052</v>
      </c>
      <c r="E20" s="105">
        <f>+'A.2 RASHODI'!C58</f>
        <v>3518084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31045</v>
      </c>
      <c r="D21" s="105">
        <f>+'A.2 RASHODI'!C49</f>
        <v>7797</v>
      </c>
      <c r="E21" s="105">
        <f>+'A.2 RASHODI'!C74</f>
        <v>38842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.75">
      <c r="A22" s="95"/>
      <c r="B22" s="95" t="s">
        <v>10</v>
      </c>
      <c r="C22" s="96">
        <f>+C16-C19</f>
        <v>0</v>
      </c>
      <c r="D22" s="96">
        <f>+D16-D19</f>
        <v>6862</v>
      </c>
      <c r="E22" s="96">
        <f>+E16-E19</f>
        <v>6862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7"/>
      <c r="C23" s="368"/>
      <c r="D23" s="368"/>
      <c r="E23" s="368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.75">
      <c r="A24" s="224"/>
      <c r="B24" s="369" t="s">
        <v>5076</v>
      </c>
      <c r="C24" s="368"/>
      <c r="D24" s="368"/>
      <c r="E24" s="368"/>
      <c r="F24" s="101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.7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133000</v>
      </c>
      <c r="D29" s="104">
        <v>110257</v>
      </c>
      <c r="E29" s="104">
        <v>243257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-133000</v>
      </c>
      <c r="D30" s="108">
        <v>-117119</v>
      </c>
      <c r="E30" s="109">
        <v>-250119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.75">
      <c r="A31" s="95"/>
      <c r="B31" s="95" t="s">
        <v>15</v>
      </c>
      <c r="C31" s="103">
        <f>+C27-C28+C29+C30</f>
        <v>0</v>
      </c>
      <c r="D31" s="103">
        <f t="shared" ref="D31:E31" si="2">+D27-D28+D29+D30</f>
        <v>-6862</v>
      </c>
      <c r="E31" s="103">
        <f t="shared" si="2"/>
        <v>-6862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7"/>
      <c r="C32" s="368"/>
      <c r="D32" s="368"/>
      <c r="E32" s="368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.7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4"/>
      <c r="C55" s="365"/>
      <c r="D55" s="365"/>
      <c r="E55" s="365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4"/>
      <c r="C57" s="365"/>
      <c r="D57" s="365"/>
      <c r="E57" s="365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4"/>
      <c r="C59" s="365"/>
      <c r="D59" s="365"/>
      <c r="E59" s="365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.7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.7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.7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.7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.7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.7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.75">
      <c r="A69" s="338"/>
      <c r="B69" s="366"/>
      <c r="C69" s="365"/>
      <c r="D69" s="365"/>
      <c r="E69" s="365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4"/>
      <c r="C70" s="365"/>
      <c r="D70" s="365"/>
      <c r="E70" s="365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.7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.7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.7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.7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.7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.7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.75">
      <c r="A78" s="338"/>
      <c r="B78" s="366"/>
      <c r="C78" s="365"/>
      <c r="D78" s="365"/>
      <c r="E78" s="365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.7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.7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138" workbookViewId="0">
      <selection activeCell="D160" sqref="D160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7" t="s">
        <v>3533</v>
      </c>
      <c r="B1" s="387"/>
      <c r="C1" s="387"/>
      <c r="D1" s="387"/>
      <c r="E1" s="387"/>
      <c r="F1" s="387"/>
      <c r="G1" s="387"/>
      <c r="H1" s="387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8" t="s">
        <v>5071</v>
      </c>
      <c r="B615" s="388"/>
      <c r="C615" s="388"/>
      <c r="D615" s="388"/>
      <c r="E615" s="388"/>
      <c r="F615" s="388"/>
      <c r="G615" s="388"/>
      <c r="H615" s="388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21" sqref="G21:I21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8" t="s">
        <v>5252</v>
      </c>
      <c r="B1" s="378"/>
      <c r="C1" s="378"/>
      <c r="D1" s="378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v>11</v>
      </c>
      <c r="D3" s="72"/>
      <c r="E3" s="355" t="s">
        <v>649</v>
      </c>
      <c r="F3" s="122"/>
      <c r="G3" s="357">
        <v>2914173</v>
      </c>
      <c r="H3" s="358">
        <v>-83024</v>
      </c>
      <c r="I3" s="358">
        <v>2831149</v>
      </c>
      <c r="J3" s="84"/>
      <c r="K3" s="6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 t="shared" ref="D4:D66" si="0">IFERROR(VLOOKUP(E4,$R$6:$U$113,4,FALSE),"")</f>
        <v>Vlastiti prihodi</v>
      </c>
      <c r="E4" s="355">
        <v>641320031</v>
      </c>
      <c r="F4" s="122" t="str">
        <f t="shared" ref="F4:F66" si="1">IFERROR(VLOOKUP(E4,$R$6:$U$113,2,FALSE),"")</f>
        <v>Kamate na depozite po viđenju izvor 31</v>
      </c>
      <c r="G4" s="357">
        <v>0</v>
      </c>
      <c r="H4" s="358">
        <v>23</v>
      </c>
      <c r="I4" s="358">
        <v>23</v>
      </c>
      <c r="J4" s="84"/>
      <c r="K4" s="6"/>
      <c r="L4" s="75" t="str">
        <f t="shared" ref="L4:L67" si="2">LEFT(E4,2)</f>
        <v>64</v>
      </c>
      <c r="M4" s="75" t="str">
        <f t="shared" ref="M4:M67" si="3">LEFT(E4,3)</f>
        <v>641</v>
      </c>
    </row>
    <row r="5" spans="1:23">
      <c r="A5" s="337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si="0"/>
        <v>Vlastiti prihodi</v>
      </c>
      <c r="E5" s="355">
        <v>6614</v>
      </c>
      <c r="F5" s="122" t="str">
        <f t="shared" si="1"/>
        <v>Prihodi od prodanih proizvoda i robe</v>
      </c>
      <c r="G5" s="357">
        <v>850</v>
      </c>
      <c r="H5" s="358">
        <v>1104</v>
      </c>
      <c r="I5" s="358">
        <v>1954</v>
      </c>
      <c r="J5" s="84"/>
      <c r="K5" s="6"/>
      <c r="L5" s="75" t="str">
        <f t="shared" si="2"/>
        <v>66</v>
      </c>
      <c r="M5" s="75" t="str">
        <f t="shared" si="3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0"/>
        <v>Vlastiti prihodi</v>
      </c>
      <c r="E6" s="355">
        <v>6615</v>
      </c>
      <c r="F6" s="122" t="str">
        <f t="shared" si="1"/>
        <v>Prihodi od pruženih usluga</v>
      </c>
      <c r="G6" s="357">
        <v>72150</v>
      </c>
      <c r="H6" s="358">
        <v>-2650</v>
      </c>
      <c r="I6" s="358">
        <v>69500</v>
      </c>
      <c r="J6" s="84"/>
      <c r="K6" s="6"/>
      <c r="L6" s="75" t="str">
        <f t="shared" si="2"/>
        <v>66</v>
      </c>
      <c r="M6" s="75" t="str">
        <f t="shared" si="3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43</v>
      </c>
      <c r="D7" s="72" t="str">
        <f t="shared" si="0"/>
        <v>Ostali prihodi za posebne namjene</v>
      </c>
      <c r="E7" s="355">
        <v>65264</v>
      </c>
      <c r="F7" s="122" t="str">
        <f t="shared" si="1"/>
        <v>Sufinanciranje cijene usluge, participacije i slično</v>
      </c>
      <c r="G7" s="357">
        <v>350454</v>
      </c>
      <c r="H7" s="358">
        <v>199546</v>
      </c>
      <c r="I7" s="358">
        <v>550000</v>
      </c>
      <c r="J7" s="84"/>
      <c r="K7" s="6"/>
      <c r="L7" s="75" t="str">
        <f t="shared" si="2"/>
        <v>65</v>
      </c>
      <c r="M7" s="75" t="str">
        <f t="shared" si="3"/>
        <v>652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43</v>
      </c>
      <c r="D8" s="72" t="str">
        <f t="shared" si="0"/>
        <v>Ostali prihodi za posebne namjene</v>
      </c>
      <c r="E8" s="84">
        <v>683110043</v>
      </c>
      <c r="F8" s="122" t="str">
        <f t="shared" si="1"/>
        <v>Ostali prihodi izvor 43</v>
      </c>
      <c r="G8" s="358">
        <v>450</v>
      </c>
      <c r="H8" s="358">
        <f t="shared" ref="H8" si="4">I8-G8</f>
        <v>0</v>
      </c>
      <c r="I8" s="358">
        <v>450</v>
      </c>
      <c r="J8" s="84"/>
      <c r="K8" s="6"/>
      <c r="L8" s="75" t="str">
        <f t="shared" si="2"/>
        <v>68</v>
      </c>
      <c r="M8" s="75" t="str">
        <f t="shared" si="3"/>
        <v>683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61</v>
      </c>
      <c r="D9" s="72" t="str">
        <f t="shared" si="0"/>
        <v xml:space="preserve">Donacije </v>
      </c>
      <c r="E9" s="84">
        <v>663110000</v>
      </c>
      <c r="F9" s="122" t="str">
        <f t="shared" si="1"/>
        <v>Tekuće donacije od fizičkih osoba</v>
      </c>
      <c r="G9" s="358"/>
      <c r="H9" s="358">
        <v>190</v>
      </c>
      <c r="I9" s="358">
        <v>190</v>
      </c>
      <c r="J9" s="84"/>
      <c r="K9" s="6"/>
      <c r="L9" s="75" t="str">
        <f t="shared" si="2"/>
        <v>66</v>
      </c>
      <c r="M9" s="75" t="str">
        <f t="shared" si="3"/>
        <v>663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61</v>
      </c>
      <c r="D10" s="72" t="s">
        <v>1683</v>
      </c>
      <c r="E10" s="84">
        <v>663120000</v>
      </c>
      <c r="F10" s="122" t="str">
        <f t="shared" si="1"/>
        <v>Tekuće donacije od neprofitnih organizacija</v>
      </c>
      <c r="G10" s="358"/>
      <c r="H10" s="358">
        <v>200</v>
      </c>
      <c r="I10" s="358">
        <v>200</v>
      </c>
      <c r="J10" s="84"/>
      <c r="K10" s="6"/>
      <c r="L10" s="75" t="str">
        <f t="shared" si="2"/>
        <v>66</v>
      </c>
      <c r="M10" s="75" t="str">
        <f t="shared" si="3"/>
        <v>663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61</v>
      </c>
      <c r="D11" s="72" t="str">
        <f t="shared" si="0"/>
        <v>Inozemne donacija</v>
      </c>
      <c r="E11" s="84">
        <v>663131000</v>
      </c>
      <c r="F11" s="122" t="str">
        <f t="shared" si="1"/>
        <v>Tekuće donacije od trgovačkih društava - ostale</v>
      </c>
      <c r="G11" s="117"/>
      <c r="H11" s="358">
        <v>565</v>
      </c>
      <c r="I11" s="359">
        <v>565</v>
      </c>
      <c r="J11" s="84"/>
      <c r="K11" s="6"/>
      <c r="L11" s="75" t="str">
        <f t="shared" si="2"/>
        <v>66</v>
      </c>
      <c r="M11" s="75" t="str">
        <f t="shared" si="3"/>
        <v>663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52</v>
      </c>
      <c r="D12" s="72" t="str">
        <f t="shared" si="0"/>
        <v xml:space="preserve">Ostale pomoći i darovnice </v>
      </c>
      <c r="E12" s="84">
        <v>6361</v>
      </c>
      <c r="F12" s="122" t="str">
        <f t="shared" si="1"/>
        <v>Tekuće pomoći proračunskim korisnicima iz proračuna JLP(R)S koji im nije nadležan</v>
      </c>
      <c r="G12" s="117"/>
      <c r="H12" s="117">
        <v>77091</v>
      </c>
      <c r="I12" s="117">
        <v>77091</v>
      </c>
      <c r="K12" s="6"/>
      <c r="L12" s="75" t="str">
        <f t="shared" si="2"/>
        <v>63</v>
      </c>
      <c r="M12" s="75" t="str">
        <f t="shared" si="3"/>
        <v>636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52</v>
      </c>
      <c r="D13" s="72" t="str">
        <f t="shared" si="0"/>
        <v xml:space="preserve">Ostale pomoći i darovnice </v>
      </c>
      <c r="E13" s="84">
        <v>6391</v>
      </c>
      <c r="F13" s="122" t="str">
        <f t="shared" si="1"/>
        <v>Tekući prijenosi između proračunskih korisnika istog proračuna</v>
      </c>
      <c r="G13" s="117"/>
      <c r="H13" s="117">
        <v>6114</v>
      </c>
      <c r="I13" s="117">
        <v>6114</v>
      </c>
      <c r="J13" s="84" t="s">
        <v>5274</v>
      </c>
      <c r="K13" s="6"/>
      <c r="L13" s="75" t="str">
        <f t="shared" si="2"/>
        <v>63</v>
      </c>
      <c r="M13" s="75" t="str">
        <f t="shared" si="3"/>
        <v>639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0"/>
        <v xml:space="preserve">Ostale pomoći i darovnice </v>
      </c>
      <c r="E14" s="84">
        <v>6391</v>
      </c>
      <c r="F14" s="122" t="str">
        <f t="shared" si="1"/>
        <v>Tekući prijenosi između proračunskih korisnika istog proračuna</v>
      </c>
      <c r="G14" s="117"/>
      <c r="H14" s="117">
        <v>1991</v>
      </c>
      <c r="I14" s="117">
        <v>1991</v>
      </c>
      <c r="J14" s="84" t="s">
        <v>5272</v>
      </c>
      <c r="K14" s="6"/>
      <c r="L14" s="75" t="str">
        <f t="shared" si="2"/>
        <v>63</v>
      </c>
      <c r="M14" s="75" t="str">
        <f t="shared" si="3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52</v>
      </c>
      <c r="D15" s="72" t="str">
        <f t="shared" si="0"/>
        <v xml:space="preserve">Ostale pomoći i darovnice </v>
      </c>
      <c r="E15" s="84">
        <v>6391</v>
      </c>
      <c r="F15" s="122" t="str">
        <f t="shared" si="1"/>
        <v>Tekući prijenosi između proračunskih korisnika istog proračuna</v>
      </c>
      <c r="G15" s="117"/>
      <c r="H15" s="117">
        <v>2500</v>
      </c>
      <c r="I15" s="117">
        <v>2500</v>
      </c>
      <c r="J15" s="84" t="s">
        <v>5273</v>
      </c>
      <c r="K15" s="6"/>
      <c r="L15" s="75" t="str">
        <f t="shared" si="2"/>
        <v>63</v>
      </c>
      <c r="M15" s="75" t="str">
        <f t="shared" si="3"/>
        <v>639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v>52</v>
      </c>
      <c r="D16" s="72" t="str">
        <f t="shared" si="0"/>
        <v xml:space="preserve">Ostale pomoći i darovnice </v>
      </c>
      <c r="E16" s="84">
        <v>6391</v>
      </c>
      <c r="F16" s="122" t="str">
        <f t="shared" si="1"/>
        <v>Tekući prijenosi između proračunskih korisnika istog proračuna</v>
      </c>
      <c r="G16" s="117"/>
      <c r="H16" s="117">
        <v>2241</v>
      </c>
      <c r="I16" s="117">
        <v>2241</v>
      </c>
      <c r="J16" s="84" t="s">
        <v>5276</v>
      </c>
      <c r="K16" s="6"/>
      <c r="L16" s="75" t="str">
        <f t="shared" si="2"/>
        <v>63</v>
      </c>
      <c r="M16" s="75" t="str">
        <f t="shared" si="3"/>
        <v>639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v>52</v>
      </c>
      <c r="D17" s="72" t="str">
        <f t="shared" si="0"/>
        <v xml:space="preserve">Ostale pomoći i darovnice </v>
      </c>
      <c r="E17" s="84">
        <v>6392</v>
      </c>
      <c r="F17" s="122" t="str">
        <f t="shared" si="1"/>
        <v>Kapitalni prijenosi između proračunskih korisnika istog proračuna</v>
      </c>
      <c r="G17" s="117"/>
      <c r="H17" s="117">
        <v>679</v>
      </c>
      <c r="I17" s="117">
        <v>679</v>
      </c>
      <c r="J17" s="84" t="s">
        <v>5276</v>
      </c>
      <c r="K17" s="6"/>
      <c r="L17" s="75" t="str">
        <f t="shared" si="2"/>
        <v>63</v>
      </c>
      <c r="M17" s="75" t="str">
        <f t="shared" si="3"/>
        <v>639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v>52</v>
      </c>
      <c r="D18" s="72" t="str">
        <f t="shared" si="0"/>
        <v xml:space="preserve">Ostale pomoći i darovnice </v>
      </c>
      <c r="E18" s="84">
        <v>6393</v>
      </c>
      <c r="F18" s="122" t="str">
        <f t="shared" si="1"/>
        <v>Tekući prijenosi između proračunskih korisnika istog proračuna temeljem prijenosa EU sredstava</v>
      </c>
      <c r="G18" s="117"/>
      <c r="H18" s="117">
        <v>19141</v>
      </c>
      <c r="I18" s="117">
        <v>19141</v>
      </c>
      <c r="J18" s="84" t="s">
        <v>5275</v>
      </c>
      <c r="K18" s="6"/>
      <c r="L18" s="75" t="str">
        <f t="shared" si="2"/>
        <v>63</v>
      </c>
      <c r="M18" s="75" t="str">
        <f t="shared" si="3"/>
        <v>639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ref="C19:C66" si="5">IFERROR(VLOOKUP(E19,$R$6:$U$113,3,FALSE),"")</f>
        <v/>
      </c>
      <c r="D19" s="72" t="str">
        <f t="shared" si="0"/>
        <v/>
      </c>
      <c r="E19" s="84"/>
      <c r="F19" s="122" t="str">
        <f t="shared" si="1"/>
        <v/>
      </c>
      <c r="G19" s="117"/>
      <c r="H19" s="117"/>
      <c r="I19" s="117"/>
      <c r="J19" s="84"/>
      <c r="L19" s="75" t="str">
        <f t="shared" si="2"/>
        <v/>
      </c>
      <c r="M19" s="75" t="str">
        <f t="shared" si="3"/>
        <v/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5"/>
        <v/>
      </c>
      <c r="D20" s="72" t="str">
        <f t="shared" si="0"/>
        <v/>
      </c>
      <c r="E20" s="84"/>
      <c r="F20" s="122" t="str">
        <f t="shared" si="1"/>
        <v/>
      </c>
      <c r="G20" s="117"/>
      <c r="H20" s="117"/>
      <c r="I20" s="117"/>
      <c r="J20" s="84"/>
      <c r="L20" s="75" t="str">
        <f t="shared" si="2"/>
        <v/>
      </c>
      <c r="M20" s="75" t="str">
        <f t="shared" si="3"/>
        <v/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5"/>
        <v/>
      </c>
      <c r="D21" s="72" t="str">
        <f t="shared" si="0"/>
        <v/>
      </c>
      <c r="E21" s="84"/>
      <c r="F21" s="122" t="str">
        <f t="shared" si="1"/>
        <v/>
      </c>
      <c r="G21" s="117"/>
      <c r="H21" s="117"/>
      <c r="I21" s="117"/>
      <c r="J21" s="84"/>
      <c r="L21" s="75" t="str">
        <f t="shared" si="2"/>
        <v/>
      </c>
      <c r="M21" s="75" t="str">
        <f t="shared" si="3"/>
        <v/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5"/>
        <v/>
      </c>
      <c r="D22" s="72" t="str">
        <f t="shared" si="0"/>
        <v/>
      </c>
      <c r="E22" s="84"/>
      <c r="F22" s="122" t="str">
        <f t="shared" si="1"/>
        <v/>
      </c>
      <c r="G22" s="117"/>
      <c r="H22" s="117"/>
      <c r="I22" s="117"/>
      <c r="J22" s="84"/>
      <c r="L22" s="75" t="str">
        <f t="shared" si="2"/>
        <v/>
      </c>
      <c r="M22" s="75" t="str">
        <f t="shared" si="3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5"/>
        <v/>
      </c>
      <c r="D23" s="72" t="str">
        <f t="shared" si="0"/>
        <v/>
      </c>
      <c r="E23" s="84"/>
      <c r="F23" s="122" t="str">
        <f t="shared" si="1"/>
        <v/>
      </c>
      <c r="G23" s="117"/>
      <c r="H23" s="117"/>
      <c r="I23" s="117"/>
      <c r="J23" s="84"/>
      <c r="L23" s="75" t="str">
        <f t="shared" si="2"/>
        <v/>
      </c>
      <c r="M23" s="75" t="str">
        <f t="shared" si="3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5"/>
        <v/>
      </c>
      <c r="D24" s="72" t="str">
        <f t="shared" si="0"/>
        <v/>
      </c>
      <c r="E24" s="84"/>
      <c r="F24" s="122" t="str">
        <f t="shared" si="1"/>
        <v/>
      </c>
      <c r="G24" s="117"/>
      <c r="H24" s="117"/>
      <c r="I24" s="117"/>
      <c r="J24" s="84"/>
      <c r="L24" s="75" t="str">
        <f t="shared" si="2"/>
        <v/>
      </c>
      <c r="M24" s="75" t="str">
        <f t="shared" si="3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0"/>
        <v/>
      </c>
      <c r="E25" s="84"/>
      <c r="F25" s="122" t="str">
        <f t="shared" si="1"/>
        <v/>
      </c>
      <c r="G25" s="117"/>
      <c r="H25" s="117"/>
      <c r="I25" s="117"/>
      <c r="J25" s="84"/>
      <c r="L25" s="75" t="str">
        <f t="shared" si="2"/>
        <v/>
      </c>
      <c r="M25" s="75" t="str">
        <f t="shared" si="3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5"/>
        <v/>
      </c>
      <c r="D26" s="72" t="str">
        <f t="shared" si="0"/>
        <v/>
      </c>
      <c r="E26" s="84"/>
      <c r="F26" s="122" t="str">
        <f t="shared" si="1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0"/>
        <v/>
      </c>
      <c r="E27" s="84"/>
      <c r="F27" s="122" t="str">
        <f t="shared" si="1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0"/>
        <v/>
      </c>
      <c r="E28" s="84"/>
      <c r="F28" s="122" t="str">
        <f t="shared" si="1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L34" s="75" t="str">
        <f t="shared" si="2"/>
        <v/>
      </c>
      <c r="M34" s="75" t="str">
        <f t="shared" si="3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2"/>
        <v/>
      </c>
      <c r="M37" s="75" t="str">
        <f t="shared" si="3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K39" s="329"/>
      <c r="L39" s="75" t="str">
        <f t="shared" si="2"/>
        <v/>
      </c>
      <c r="M39" s="326">
        <f>+G11+G12+G37</f>
        <v>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0"/>
        <v/>
      </c>
      <c r="E62" s="84"/>
      <c r="F62" s="122" t="str">
        <f t="shared" si="1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0"/>
        <v/>
      </c>
      <c r="E63" s="84"/>
      <c r="F63" s="122" t="str">
        <f t="shared" si="1"/>
        <v/>
      </c>
      <c r="G63" s="117"/>
      <c r="H63" s="117"/>
      <c r="I63" s="117"/>
      <c r="J63" s="84"/>
      <c r="L63" s="75" t="str">
        <f t="shared" si="2"/>
        <v/>
      </c>
      <c r="M63" s="75" t="str">
        <f t="shared" si="3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0"/>
        <v/>
      </c>
      <c r="E64" s="84"/>
      <c r="F64" s="122" t="str">
        <f t="shared" si="1"/>
        <v/>
      </c>
      <c r="G64" s="117"/>
      <c r="H64" s="117"/>
      <c r="I64" s="117"/>
      <c r="J64" s="84"/>
      <c r="L64" s="75" t="str">
        <f t="shared" si="2"/>
        <v/>
      </c>
      <c r="M64" s="75" t="str">
        <f t="shared" si="3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2"/>
        <v/>
      </c>
      <c r="M65" s="75" t="str">
        <f t="shared" si="3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2"/>
        <v/>
      </c>
      <c r="M66" s="75" t="str">
        <f t="shared" si="3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6">IFERROR(VLOOKUP(E67,$R$6:$U$113,3,FALSE),"")</f>
        <v/>
      </c>
      <c r="D67" s="72" t="str">
        <f t="shared" ref="D67:D130" si="7">IFERROR(VLOOKUP(E67,$R$6:$U$113,4,FALSE),"")</f>
        <v/>
      </c>
      <c r="E67" s="84"/>
      <c r="F67" s="122" t="str">
        <f t="shared" ref="F67:F130" si="8">IFERROR(VLOOKUP(E67,$R$6:$U$113,2,FALSE),"")</f>
        <v/>
      </c>
      <c r="G67" s="117"/>
      <c r="H67" s="117"/>
      <c r="I67" s="117"/>
      <c r="J67" s="84"/>
      <c r="L67" s="75" t="str">
        <f t="shared" si="2"/>
        <v/>
      </c>
      <c r="M67" s="75" t="str">
        <f t="shared" si="3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6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6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6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6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6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6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6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6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6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6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6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6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6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6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6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6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6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6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6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6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6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6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6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6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6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6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1">IFERROR(VLOOKUP(E131,$R$6:$U$113,3,FALSE),"")</f>
        <v/>
      </c>
      <c r="D131" s="72" t="str">
        <f t="shared" ref="D131:D194" si="12">IFERROR(VLOOKUP(E131,$R$6:$U$113,4,FALSE),"")</f>
        <v/>
      </c>
      <c r="E131" s="84"/>
      <c r="F131" s="122" t="str">
        <f t="shared" ref="F131:F194" si="13">IFERROR(VLOOKUP(E131,$R$6:$U$113,2,FALSE),"")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ref="L132:L195" si="14">LEFT(E132,2)</f>
        <v/>
      </c>
      <c r="M132" s="75" t="str">
        <f t="shared" ref="M132:M195" si="15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si="14"/>
        <v/>
      </c>
      <c r="M133" s="75" t="str">
        <f t="shared" si="15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si="14"/>
        <v/>
      </c>
      <c r="M134" s="75" t="str">
        <f t="shared" si="15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1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1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1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1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1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1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1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1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1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1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1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1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1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1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1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1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1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1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1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1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1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1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1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1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1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1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6">IFERROR(VLOOKUP(E195,$R$6:$U$113,3,FALSE),"")</f>
        <v/>
      </c>
      <c r="D195" s="72" t="str">
        <f t="shared" ref="D195:D258" si="17">IFERROR(VLOOKUP(E195,$R$6:$U$113,4,FALSE),"")</f>
        <v/>
      </c>
      <c r="E195" s="84"/>
      <c r="F195" s="122" t="str">
        <f t="shared" ref="F195:F258" si="18">IFERROR(VLOOKUP(E195,$R$6:$U$113,2,FALSE),"")</f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ref="L196:L259" si="19">LEFT(E196,2)</f>
        <v/>
      </c>
      <c r="M196" s="75" t="str">
        <f t="shared" ref="M196:M259" si="20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si="19"/>
        <v/>
      </c>
      <c r="M197" s="75" t="str">
        <f t="shared" si="20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si="19"/>
        <v/>
      </c>
      <c r="M198" s="75" t="str">
        <f t="shared" si="20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6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6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6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6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6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6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6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6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6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6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6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6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6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6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6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6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6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6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6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6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6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6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6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6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6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6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1">IFERROR(VLOOKUP(E259,$R$6:$U$113,3,FALSE),"")</f>
        <v/>
      </c>
      <c r="D259" s="72" t="str">
        <f t="shared" ref="D259:D322" si="22">IFERROR(VLOOKUP(E259,$R$6:$U$113,4,FALSE),"")</f>
        <v/>
      </c>
      <c r="E259" s="84"/>
      <c r="F259" s="122" t="str">
        <f t="shared" ref="F259:F322" si="23">IFERROR(VLOOKUP(E259,$R$6:$U$113,2,FALSE),"")</f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ref="L260:L323" si="24">LEFT(E260,2)</f>
        <v/>
      </c>
      <c r="M260" s="75" t="str">
        <f t="shared" ref="M260:M323" si="25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si="24"/>
        <v/>
      </c>
      <c r="M261" s="75" t="str">
        <f t="shared" si="25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si="24"/>
        <v/>
      </c>
      <c r="M262" s="75" t="str">
        <f t="shared" si="25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337"/>
      <c r="B265" s="73"/>
      <c r="C265" s="119"/>
      <c r="D265" s="72"/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1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1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1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1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1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1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1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1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1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1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1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1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1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1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1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1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1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1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1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1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1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1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1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1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1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1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1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1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1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1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1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1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1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1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1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6">IFERROR(VLOOKUP(E323,$R$6:$U$113,3,FALSE),"")</f>
        <v/>
      </c>
      <c r="D323" s="72" t="str">
        <f t="shared" ref="D323:D386" si="27">IFERROR(VLOOKUP(E323,$R$6:$U$113,4,FALSE),"")</f>
        <v/>
      </c>
      <c r="E323" s="84"/>
      <c r="F323" s="122" t="str">
        <f t="shared" ref="F323:F386" si="28">IFERROR(VLOOKUP(E323,$R$6:$U$113,2,FALSE),"")</f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ref="L324:L387" si="29">LEFT(E324,2)</f>
        <v/>
      </c>
      <c r="M324" s="75" t="str">
        <f t="shared" ref="M324:M387" si="30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si="29"/>
        <v/>
      </c>
      <c r="M325" s="75" t="str">
        <f t="shared" si="30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si="29"/>
        <v/>
      </c>
      <c r="M326" s="75" t="str">
        <f t="shared" si="30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6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6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6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6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6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6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6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6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6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6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6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6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6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6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6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6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6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6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6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6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6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6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6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6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6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6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6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6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6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6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6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6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6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6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6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1">IFERROR(VLOOKUP(E387,$R$6:$U$113,3,FALSE),"")</f>
        <v/>
      </c>
      <c r="D387" s="72" t="str">
        <f t="shared" ref="D387:D450" si="32">IFERROR(VLOOKUP(E387,$R$6:$U$113,4,FALSE),"")</f>
        <v/>
      </c>
      <c r="E387" s="84"/>
      <c r="F387" s="122" t="str">
        <f t="shared" ref="F387:F450" si="33">IFERROR(VLOOKUP(E387,$R$6:$U$113,2,FALSE),"")</f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ref="L388:L451" si="34">LEFT(E388,2)</f>
        <v/>
      </c>
      <c r="M388" s="75" t="str">
        <f t="shared" ref="M388:M451" si="35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si="34"/>
        <v/>
      </c>
      <c r="M389" s="75" t="str">
        <f t="shared" si="35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si="34"/>
        <v/>
      </c>
      <c r="M390" s="75" t="str">
        <f t="shared" si="35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1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1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1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1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1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1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1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1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1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1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1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1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1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1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1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1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1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1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1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1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1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1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1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1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1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1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1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1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1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1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1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1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1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1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1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6">IFERROR(VLOOKUP(E451,$R$6:$U$113,3,FALSE),"")</f>
        <v/>
      </c>
      <c r="D451" s="72" t="str">
        <f t="shared" ref="D451:D501" si="37">IFERROR(VLOOKUP(E451,$R$6:$U$113,4,FALSE),"")</f>
        <v/>
      </c>
      <c r="E451" s="84"/>
      <c r="F451" s="122" t="str">
        <f t="shared" ref="F451:F501" si="38">IFERROR(VLOOKUP(E451,$R$6:$U$113,2,FALSE),"")</f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ref="L452:L501" si="39">LEFT(E452,2)</f>
        <v/>
      </c>
      <c r="M452" s="75" t="str">
        <f t="shared" ref="M452:M501" si="40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si="39"/>
        <v/>
      </c>
      <c r="M453" s="75" t="str">
        <f t="shared" si="40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si="39"/>
        <v/>
      </c>
      <c r="M454" s="75" t="str">
        <f t="shared" si="40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6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6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6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6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6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6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6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6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6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6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6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6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6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6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6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6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6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6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6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6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6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6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11">
    <cfRule type="expression" dxfId="3" priority="2">
      <formula>IF(OR(E3=6391,E3=6392,E3=6393,E3=6394),1,0)</formula>
    </cfRule>
  </conditionalFormatting>
  <conditionalFormatting sqref="J19:J499">
    <cfRule type="expression" dxfId="2" priority="1">
      <formula>IF(OR(E19=6391,E19=6392,E19=6393,E19=6394),1,0)</formula>
    </cfRule>
  </conditionalFormatting>
  <conditionalFormatting sqref="J13:J18">
    <cfRule type="expression" dxfId="1" priority="4">
      <formula>IF(OR(E12=6391,E12=6392,E12=6393,E12=6394),1,0)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G501 I3:I501 H2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8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7" xr:uid="{00000000-0002-0000-0100-000002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IF(OR(E3=6391,E3=6392,E3=6393,E3=6394),'KORISNICI DP'!$D$4:$D$614,$L$1)</xm:f>
          </x14:formula1>
          <xm:sqref>J19:J501 J3:J11</xm:sqref>
        </x14:dataValidation>
        <x14:dataValidation type="list" allowBlank="1" showInputMessage="1" showErrorMessage="1" xr:uid="{00000000-0002-0000-0100-000004000000}">
          <x14:formula1>
            <xm:f>IF(OR(E12=6391,E12=6392,E12=6393,E12=6394),'KORISNICI DP'!$D$4:$D$614,$L$1)</xm:f>
          </x14:formula1>
          <xm:sqref>J13:J18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9" t="s">
        <v>5253</v>
      </c>
      <c r="B1" s="379"/>
      <c r="C1" s="379"/>
      <c r="D1" s="379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356" t="s">
        <v>61</v>
      </c>
      <c r="H3" s="80" t="str">
        <f>IFERROR(VLOOKUP(G3,$AB$6:$AC$327,2,FALSE),"")</f>
        <v>REDOVNA DJELATNOST SVEUČILIŠTA U OSIJEKU</v>
      </c>
      <c r="I3" s="80" t="str">
        <f>IFERROR(VLOOKUP(G3,$AB$6:$AF$327,3,FALSE),"")</f>
        <v>0942</v>
      </c>
      <c r="J3" s="357">
        <v>2233854</v>
      </c>
      <c r="K3" s="358">
        <v>-75179</v>
      </c>
      <c r="L3" s="358">
        <v>2158675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10" si="1">IFERROR(VLOOKUP(C4,$S$6:$T$24,2,FALSE),"")</f>
        <v>Opći prihodi i primici</v>
      </c>
      <c r="E4" s="85">
        <v>3121</v>
      </c>
      <c r="F4" s="80" t="str">
        <f t="shared" ref="F4:F10" si="2">IFERROR(VLOOKUP(E4,$V$5:$X$129,2,FALSE),"")</f>
        <v>Ostali rashodi za zaposlene</v>
      </c>
      <c r="G4" s="356" t="s">
        <v>61</v>
      </c>
      <c r="H4" s="80" t="str">
        <f t="shared" ref="H4:H10" si="3">IFERROR(VLOOKUP(G4,$AB$6:$AC$327,2,FALSE),"")</f>
        <v>REDOVNA DJELATNOST SVEUČILIŠTA U OSIJEKU</v>
      </c>
      <c r="I4" s="80" t="str">
        <f t="shared" ref="I4:I10" si="4">IFERROR(VLOOKUP(G4,$AB$6:$AF$327,3,FALSE),"")</f>
        <v>0942</v>
      </c>
      <c r="J4" s="357">
        <v>67549</v>
      </c>
      <c r="K4" s="358">
        <v>15069</v>
      </c>
      <c r="L4" s="358">
        <v>82618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356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357">
        <v>365406</v>
      </c>
      <c r="K5" s="358">
        <v>-12008</v>
      </c>
      <c r="L5" s="358">
        <v>353398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356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357">
        <v>57815</v>
      </c>
      <c r="K6" s="358">
        <v>6443</v>
      </c>
      <c r="L6" s="358">
        <v>64258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356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357">
        <v>2866</v>
      </c>
      <c r="K7" s="358">
        <v>1952</v>
      </c>
      <c r="L7" s="358">
        <v>4818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356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357">
        <v>5316</v>
      </c>
      <c r="K8" s="358">
        <v>-323</v>
      </c>
      <c r="L8" s="358">
        <v>4993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3721</v>
      </c>
      <c r="F9" s="80" t="str">
        <f t="shared" si="2"/>
        <v>Naknade građanima i kućanstvima u novcu</v>
      </c>
      <c r="G9" s="356" t="s">
        <v>934</v>
      </c>
      <c r="H9" s="80" t="str">
        <f t="shared" si="3"/>
        <v>STIPENDIJE I ŠKOLARINE ZA DOKTORSKI STUDIJ</v>
      </c>
      <c r="I9" s="80" t="str">
        <f t="shared" si="4"/>
        <v>0942</v>
      </c>
      <c r="J9" s="357">
        <v>0</v>
      </c>
      <c r="K9" s="358">
        <v>264</v>
      </c>
      <c r="L9" s="358">
        <v>264</v>
      </c>
      <c r="M9" s="84"/>
      <c r="O9" s="75" t="str">
        <f t="shared" si="5"/>
        <v>372</v>
      </c>
      <c r="P9" s="75" t="str">
        <f t="shared" si="6"/>
        <v>37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3237</v>
      </c>
      <c r="F10" s="80" t="str">
        <f t="shared" si="2"/>
        <v>Intelektualne i osobne usluge</v>
      </c>
      <c r="G10" s="356" t="s">
        <v>674</v>
      </c>
      <c r="H10" s="80" t="str">
        <f t="shared" si="3"/>
        <v>PROGRAMI VJEŽBAONICA VISOKIH UČILIŠTA</v>
      </c>
      <c r="I10" s="80" t="str">
        <f t="shared" si="4"/>
        <v>0942</v>
      </c>
      <c r="J10" s="357">
        <v>2358</v>
      </c>
      <c r="K10" s="358">
        <v>2395</v>
      </c>
      <c r="L10" s="358">
        <v>4753</v>
      </c>
      <c r="M10" s="84"/>
      <c r="O10" s="75" t="str">
        <f t="shared" si="5"/>
        <v>323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">
        <v>44</v>
      </c>
      <c r="B11" s="79" t="s">
        <v>45</v>
      </c>
      <c r="C11" s="85">
        <v>11</v>
      </c>
      <c r="D11" s="80" t="s">
        <v>46</v>
      </c>
      <c r="E11" s="85">
        <v>3111</v>
      </c>
      <c r="F11" s="80" t="s">
        <v>47</v>
      </c>
      <c r="G11" s="356" t="s">
        <v>672</v>
      </c>
      <c r="H11" s="80" t="s">
        <v>673</v>
      </c>
      <c r="I11" s="80" t="s">
        <v>5147</v>
      </c>
      <c r="J11" s="357">
        <v>0</v>
      </c>
      <c r="K11" s="358">
        <v>11644</v>
      </c>
      <c r="L11" s="358">
        <v>11644</v>
      </c>
      <c r="M11" s="84"/>
      <c r="N11" s="76"/>
      <c r="O11" s="75" t="str">
        <f t="shared" si="5"/>
        <v>311</v>
      </c>
      <c r="P11" s="75" t="str">
        <f t="shared" si="6"/>
        <v>31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">
        <v>44</v>
      </c>
      <c r="B12" s="79" t="s">
        <v>45</v>
      </c>
      <c r="C12" s="85">
        <v>11</v>
      </c>
      <c r="D12" s="80" t="s">
        <v>46</v>
      </c>
      <c r="E12" s="85">
        <v>3132</v>
      </c>
      <c r="F12" s="80" t="s">
        <v>51</v>
      </c>
      <c r="G12" s="356" t="s">
        <v>672</v>
      </c>
      <c r="H12" s="80" t="s">
        <v>673</v>
      </c>
      <c r="I12" s="80" t="s">
        <v>5147</v>
      </c>
      <c r="J12" s="357">
        <v>0</v>
      </c>
      <c r="K12" s="358">
        <v>1921</v>
      </c>
      <c r="L12" s="358">
        <v>1921</v>
      </c>
      <c r="M12" s="84"/>
      <c r="N12" s="76"/>
      <c r="O12" s="75" t="str">
        <f t="shared" si="5"/>
        <v>313</v>
      </c>
      <c r="P12" s="75" t="str">
        <f t="shared" si="6"/>
        <v>31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">
        <v>44</v>
      </c>
      <c r="B13" s="79" t="s">
        <v>45</v>
      </c>
      <c r="C13" s="85">
        <v>11</v>
      </c>
      <c r="D13" s="80" t="s">
        <v>46</v>
      </c>
      <c r="E13" s="85">
        <v>3211</v>
      </c>
      <c r="F13" s="80" t="s">
        <v>78</v>
      </c>
      <c r="G13" s="356" t="s">
        <v>672</v>
      </c>
      <c r="H13" s="80" t="s">
        <v>673</v>
      </c>
      <c r="I13" s="80" t="s">
        <v>5147</v>
      </c>
      <c r="J13" s="357">
        <v>11231</v>
      </c>
      <c r="K13" s="358">
        <v>6012</v>
      </c>
      <c r="L13" s="358">
        <v>17243</v>
      </c>
      <c r="M13" s="84"/>
      <c r="O13" s="75" t="str">
        <f t="shared" si="5"/>
        <v>321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">
        <v>44</v>
      </c>
      <c r="B14" s="79" t="s">
        <v>45</v>
      </c>
      <c r="C14" s="85">
        <v>11</v>
      </c>
      <c r="D14" s="80" t="s">
        <v>46</v>
      </c>
      <c r="E14" s="85">
        <v>3213</v>
      </c>
      <c r="F14" s="80" t="s">
        <v>97</v>
      </c>
      <c r="G14" s="356" t="s">
        <v>672</v>
      </c>
      <c r="H14" s="80" t="s">
        <v>673</v>
      </c>
      <c r="I14" s="80" t="s">
        <v>5147</v>
      </c>
      <c r="J14" s="357">
        <v>3426</v>
      </c>
      <c r="K14" s="358">
        <v>2051</v>
      </c>
      <c r="L14" s="358">
        <v>5477</v>
      </c>
      <c r="M14" s="84"/>
      <c r="O14" s="75" t="str">
        <f t="shared" si="5"/>
        <v>321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">
        <v>44</v>
      </c>
      <c r="B15" s="79" t="s">
        <v>45</v>
      </c>
      <c r="C15" s="85">
        <v>11</v>
      </c>
      <c r="D15" s="80" t="s">
        <v>46</v>
      </c>
      <c r="E15" s="85">
        <v>3221</v>
      </c>
      <c r="F15" s="80" t="s">
        <v>79</v>
      </c>
      <c r="G15" s="356" t="s">
        <v>672</v>
      </c>
      <c r="H15" s="80" t="s">
        <v>673</v>
      </c>
      <c r="I15" s="80" t="s">
        <v>5147</v>
      </c>
      <c r="J15" s="357">
        <v>14091</v>
      </c>
      <c r="K15" s="358">
        <v>-11977</v>
      </c>
      <c r="L15" s="358">
        <v>2114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">
        <v>44</v>
      </c>
      <c r="B16" s="79" t="s">
        <v>45</v>
      </c>
      <c r="C16" s="85">
        <v>11</v>
      </c>
      <c r="D16" s="80" t="s">
        <v>46</v>
      </c>
      <c r="E16" s="85">
        <v>3222</v>
      </c>
      <c r="F16" s="80" t="s">
        <v>100</v>
      </c>
      <c r="G16" s="356" t="s">
        <v>672</v>
      </c>
      <c r="H16" s="80" t="s">
        <v>673</v>
      </c>
      <c r="I16" s="80" t="s">
        <v>5147</v>
      </c>
      <c r="J16" s="357">
        <v>4466</v>
      </c>
      <c r="K16" s="358">
        <v>-4466</v>
      </c>
      <c r="L16" s="358">
        <v>0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">
        <v>44</v>
      </c>
      <c r="B17" s="79" t="s">
        <v>45</v>
      </c>
      <c r="C17" s="85">
        <v>11</v>
      </c>
      <c r="D17" s="80" t="s">
        <v>46</v>
      </c>
      <c r="E17" s="85">
        <v>3223</v>
      </c>
      <c r="F17" s="80" t="s">
        <v>88</v>
      </c>
      <c r="G17" s="356" t="s">
        <v>672</v>
      </c>
      <c r="H17" s="80" t="s">
        <v>673</v>
      </c>
      <c r="I17" s="80" t="s">
        <v>5147</v>
      </c>
      <c r="J17" s="357">
        <v>49291</v>
      </c>
      <c r="K17" s="358">
        <v>-1972</v>
      </c>
      <c r="L17" s="358">
        <v>47319</v>
      </c>
      <c r="M17" s="84"/>
      <c r="O17" s="75" t="str">
        <f t="shared" si="5"/>
        <v>322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">
        <v>44</v>
      </c>
      <c r="B18" s="79" t="s">
        <v>45</v>
      </c>
      <c r="C18" s="85">
        <v>11</v>
      </c>
      <c r="D18" s="80" t="s">
        <v>46</v>
      </c>
      <c r="E18" s="85">
        <v>3224</v>
      </c>
      <c r="F18" s="80" t="s">
        <v>93</v>
      </c>
      <c r="G18" s="356" t="s">
        <v>672</v>
      </c>
      <c r="H18" s="80" t="s">
        <v>673</v>
      </c>
      <c r="I18" s="80" t="s">
        <v>5147</v>
      </c>
      <c r="J18" s="357">
        <v>3391</v>
      </c>
      <c r="K18" s="358">
        <v>-3220</v>
      </c>
      <c r="L18" s="358">
        <v>171</v>
      </c>
      <c r="M18" s="84"/>
      <c r="O18" s="75" t="str">
        <f t="shared" si="5"/>
        <v>322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">
        <v>44</v>
      </c>
      <c r="B19" s="79" t="s">
        <v>45</v>
      </c>
      <c r="C19" s="85">
        <v>11</v>
      </c>
      <c r="D19" s="80" t="s">
        <v>46</v>
      </c>
      <c r="E19" s="85">
        <v>3231</v>
      </c>
      <c r="F19" s="80" t="s">
        <v>102</v>
      </c>
      <c r="G19" s="356" t="s">
        <v>672</v>
      </c>
      <c r="H19" s="80" t="s">
        <v>673</v>
      </c>
      <c r="I19" s="80" t="s">
        <v>5147</v>
      </c>
      <c r="J19" s="357">
        <v>12294</v>
      </c>
      <c r="K19" s="358">
        <v>-4212</v>
      </c>
      <c r="L19" s="358">
        <v>8082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">
        <v>44</v>
      </c>
      <c r="B20" s="79" t="s">
        <v>45</v>
      </c>
      <c r="C20" s="85">
        <v>11</v>
      </c>
      <c r="D20" s="80" t="s">
        <v>46</v>
      </c>
      <c r="E20" s="85">
        <v>3232</v>
      </c>
      <c r="F20" s="80" t="s">
        <v>89</v>
      </c>
      <c r="G20" s="356" t="s">
        <v>672</v>
      </c>
      <c r="H20" s="80" t="s">
        <v>673</v>
      </c>
      <c r="I20" s="80" t="s">
        <v>5147</v>
      </c>
      <c r="J20" s="357">
        <v>17000</v>
      </c>
      <c r="K20" s="358">
        <v>-15798</v>
      </c>
      <c r="L20" s="358">
        <v>1202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">
        <v>44</v>
      </c>
      <c r="B21" s="79" t="s">
        <v>45</v>
      </c>
      <c r="C21" s="85">
        <v>11</v>
      </c>
      <c r="D21" s="80" t="s">
        <v>46</v>
      </c>
      <c r="E21" s="85">
        <v>3233</v>
      </c>
      <c r="F21" s="80" t="s">
        <v>77</v>
      </c>
      <c r="G21" s="356" t="s">
        <v>672</v>
      </c>
      <c r="H21" s="80" t="s">
        <v>673</v>
      </c>
      <c r="I21" s="80" t="s">
        <v>5147</v>
      </c>
      <c r="J21" s="357">
        <v>4860</v>
      </c>
      <c r="K21" s="358">
        <v>-2643</v>
      </c>
      <c r="L21" s="358">
        <v>2217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">
        <v>44</v>
      </c>
      <c r="B22" s="79" t="s">
        <v>45</v>
      </c>
      <c r="C22" s="85">
        <v>11</v>
      </c>
      <c r="D22" s="80" t="s">
        <v>46</v>
      </c>
      <c r="E22" s="85">
        <v>3234</v>
      </c>
      <c r="F22" s="80" t="s">
        <v>90</v>
      </c>
      <c r="G22" s="356" t="s">
        <v>672</v>
      </c>
      <c r="H22" s="80" t="s">
        <v>673</v>
      </c>
      <c r="I22" s="80" t="s">
        <v>5147</v>
      </c>
      <c r="J22" s="357">
        <v>8319</v>
      </c>
      <c r="K22" s="358">
        <v>844</v>
      </c>
      <c r="L22" s="358">
        <v>9163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">
        <v>44</v>
      </c>
      <c r="B23" s="79" t="s">
        <v>45</v>
      </c>
      <c r="C23" s="85">
        <v>11</v>
      </c>
      <c r="D23" s="80" t="s">
        <v>46</v>
      </c>
      <c r="E23" s="85">
        <v>3235</v>
      </c>
      <c r="F23" s="80" t="s">
        <v>110</v>
      </c>
      <c r="G23" s="356" t="s">
        <v>672</v>
      </c>
      <c r="H23" s="80" t="s">
        <v>673</v>
      </c>
      <c r="I23" s="80" t="s">
        <v>5147</v>
      </c>
      <c r="J23" s="357">
        <v>619</v>
      </c>
      <c r="K23" s="358">
        <v>1324</v>
      </c>
      <c r="L23" s="358">
        <v>1943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">
        <v>44</v>
      </c>
      <c r="B24" s="79" t="s">
        <v>45</v>
      </c>
      <c r="C24" s="85">
        <v>11</v>
      </c>
      <c r="D24" s="80" t="s">
        <v>46</v>
      </c>
      <c r="E24" s="85">
        <v>3236</v>
      </c>
      <c r="F24" s="80" t="s">
        <v>53</v>
      </c>
      <c r="G24" s="356" t="s">
        <v>672</v>
      </c>
      <c r="H24" s="80" t="s">
        <v>673</v>
      </c>
      <c r="I24" s="80" t="s">
        <v>5147</v>
      </c>
      <c r="J24" s="357">
        <v>0</v>
      </c>
      <c r="K24" s="358">
        <v>88</v>
      </c>
      <c r="L24" s="358">
        <v>88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">
        <v>44</v>
      </c>
      <c r="B25" s="79" t="s">
        <v>45</v>
      </c>
      <c r="C25" s="85">
        <v>11</v>
      </c>
      <c r="D25" s="80" t="s">
        <v>46</v>
      </c>
      <c r="E25" s="85">
        <v>3237</v>
      </c>
      <c r="F25" s="80" t="s">
        <v>66</v>
      </c>
      <c r="G25" s="356" t="s">
        <v>672</v>
      </c>
      <c r="H25" s="80" t="s">
        <v>673</v>
      </c>
      <c r="I25" s="80" t="s">
        <v>5147</v>
      </c>
      <c r="J25" s="357">
        <v>17994</v>
      </c>
      <c r="K25" s="358">
        <v>9049</v>
      </c>
      <c r="L25" s="358">
        <v>27043</v>
      </c>
      <c r="M25" s="84"/>
      <c r="O25" s="75" t="str">
        <f t="shared" si="5"/>
        <v>323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">
        <v>44</v>
      </c>
      <c r="B26" s="79" t="s">
        <v>45</v>
      </c>
      <c r="C26" s="85">
        <v>11</v>
      </c>
      <c r="D26" s="80" t="s">
        <v>46</v>
      </c>
      <c r="E26" s="85">
        <v>3238</v>
      </c>
      <c r="F26" s="80" t="s">
        <v>103</v>
      </c>
      <c r="G26" s="356" t="s">
        <v>672</v>
      </c>
      <c r="H26" s="80" t="s">
        <v>673</v>
      </c>
      <c r="I26" s="80" t="s">
        <v>5147</v>
      </c>
      <c r="J26" s="357">
        <v>12797</v>
      </c>
      <c r="K26" s="358">
        <v>-1085</v>
      </c>
      <c r="L26" s="358">
        <v>11712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">
        <v>44</v>
      </c>
      <c r="B27" s="79" t="s">
        <v>45</v>
      </c>
      <c r="C27" s="85">
        <v>11</v>
      </c>
      <c r="D27" s="80" t="s">
        <v>91</v>
      </c>
      <c r="E27" s="85">
        <v>3239</v>
      </c>
      <c r="F27" s="80" t="s">
        <v>83</v>
      </c>
      <c r="G27" s="356" t="s">
        <v>672</v>
      </c>
      <c r="H27" s="80" t="s">
        <v>673</v>
      </c>
      <c r="I27" s="80" t="s">
        <v>5147</v>
      </c>
      <c r="J27" s="357">
        <v>10245</v>
      </c>
      <c r="K27" s="358">
        <v>-3669</v>
      </c>
      <c r="L27" s="358">
        <v>6576</v>
      </c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">
        <v>44</v>
      </c>
      <c r="B28" s="79" t="s">
        <v>45</v>
      </c>
      <c r="C28" s="85">
        <v>11</v>
      </c>
      <c r="D28" s="80" t="s">
        <v>91</v>
      </c>
      <c r="E28" s="85">
        <v>3241</v>
      </c>
      <c r="F28" s="80" t="s">
        <v>80</v>
      </c>
      <c r="G28" s="356" t="s">
        <v>672</v>
      </c>
      <c r="H28" s="80" t="s">
        <v>673</v>
      </c>
      <c r="I28" s="80" t="s">
        <v>5147</v>
      </c>
      <c r="J28" s="357">
        <v>6270</v>
      </c>
      <c r="K28" s="358">
        <v>-3097</v>
      </c>
      <c r="L28" s="358">
        <v>3173</v>
      </c>
      <c r="M28" s="84"/>
      <c r="O28" s="75" t="str">
        <f t="shared" si="5"/>
        <v>324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">
        <v>44</v>
      </c>
      <c r="B29" s="79" t="s">
        <v>45</v>
      </c>
      <c r="C29" s="85">
        <v>11</v>
      </c>
      <c r="D29" s="80" t="s">
        <v>91</v>
      </c>
      <c r="E29" s="85">
        <v>3299</v>
      </c>
      <c r="F29" s="80" t="s">
        <v>57</v>
      </c>
      <c r="G29" s="356" t="s">
        <v>672</v>
      </c>
      <c r="H29" s="80" t="s">
        <v>673</v>
      </c>
      <c r="I29" s="80" t="s">
        <v>5147</v>
      </c>
      <c r="J29" s="357">
        <v>2715</v>
      </c>
      <c r="K29" s="358">
        <v>-2431</v>
      </c>
      <c r="L29" s="358">
        <v>284</v>
      </c>
      <c r="M29" s="84"/>
      <c r="O29" s="75" t="str">
        <f t="shared" si="5"/>
        <v>329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">
        <v>44</v>
      </c>
      <c r="B30" s="79" t="s">
        <v>45</v>
      </c>
      <c r="C30" s="85">
        <v>31</v>
      </c>
      <c r="D30" s="80" t="s">
        <v>91</v>
      </c>
      <c r="E30" s="85">
        <v>3111</v>
      </c>
      <c r="F30" s="80" t="s">
        <v>47</v>
      </c>
      <c r="G30" s="356" t="s">
        <v>177</v>
      </c>
      <c r="H30" s="80" t="s">
        <v>1236</v>
      </c>
      <c r="I30" s="80" t="s">
        <v>5147</v>
      </c>
      <c r="J30" s="357">
        <v>22563</v>
      </c>
      <c r="K30" s="358">
        <v>-2809</v>
      </c>
      <c r="L30" s="358">
        <v>19754</v>
      </c>
      <c r="M30" s="84"/>
      <c r="O30" s="75" t="str">
        <f t="shared" si="5"/>
        <v>311</v>
      </c>
      <c r="P30" s="75" t="str">
        <f t="shared" si="6"/>
        <v>31</v>
      </c>
      <c r="Q30" s="75" t="str">
        <f t="shared" si="7"/>
        <v>31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">
        <v>44</v>
      </c>
      <c r="B31" s="79" t="s">
        <v>45</v>
      </c>
      <c r="C31" s="85">
        <v>31</v>
      </c>
      <c r="D31" s="80" t="s">
        <v>91</v>
      </c>
      <c r="E31" s="85">
        <v>3121</v>
      </c>
      <c r="F31" s="80" t="s">
        <v>50</v>
      </c>
      <c r="G31" s="356" t="s">
        <v>177</v>
      </c>
      <c r="H31" s="80" t="s">
        <v>1236</v>
      </c>
      <c r="I31" s="80" t="s">
        <v>5147</v>
      </c>
      <c r="J31" s="357">
        <v>1593</v>
      </c>
      <c r="K31" s="358">
        <v>15007</v>
      </c>
      <c r="L31" s="358">
        <v>16600</v>
      </c>
      <c r="M31" s="84"/>
      <c r="O31" s="75" t="str">
        <f t="shared" si="5"/>
        <v>312</v>
      </c>
      <c r="P31" s="75" t="str">
        <f t="shared" si="6"/>
        <v>31</v>
      </c>
      <c r="Q31" s="75" t="str">
        <f t="shared" si="7"/>
        <v>31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">
        <v>44</v>
      </c>
      <c r="B32" s="79" t="s">
        <v>45</v>
      </c>
      <c r="C32" s="85">
        <v>31</v>
      </c>
      <c r="D32" s="80" t="s">
        <v>91</v>
      </c>
      <c r="E32" s="85">
        <v>3132</v>
      </c>
      <c r="F32" s="80" t="s">
        <v>51</v>
      </c>
      <c r="G32" s="356" t="s">
        <v>177</v>
      </c>
      <c r="H32" s="80" t="s">
        <v>1236</v>
      </c>
      <c r="I32" s="80" t="s">
        <v>5147</v>
      </c>
      <c r="J32" s="357">
        <v>3723</v>
      </c>
      <c r="K32" s="358">
        <v>-464</v>
      </c>
      <c r="L32" s="358">
        <v>3259</v>
      </c>
      <c r="M32" s="84"/>
      <c r="O32" s="75" t="str">
        <f t="shared" si="5"/>
        <v>313</v>
      </c>
      <c r="P32" s="75" t="str">
        <f t="shared" si="6"/>
        <v>31</v>
      </c>
      <c r="Q32" s="75" t="str">
        <f t="shared" si="7"/>
        <v>31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">
        <v>44</v>
      </c>
      <c r="B33" s="79" t="s">
        <v>45</v>
      </c>
      <c r="C33" s="85">
        <v>31</v>
      </c>
      <c r="D33" s="80" t="s">
        <v>91</v>
      </c>
      <c r="E33" s="85">
        <v>3211</v>
      </c>
      <c r="F33" s="80" t="s">
        <v>78</v>
      </c>
      <c r="G33" s="356" t="s">
        <v>177</v>
      </c>
      <c r="H33" s="80" t="s">
        <v>1236</v>
      </c>
      <c r="I33" s="80" t="s">
        <v>5147</v>
      </c>
      <c r="J33" s="357">
        <v>3046</v>
      </c>
      <c r="K33" s="358">
        <v>0</v>
      </c>
      <c r="L33" s="358">
        <v>3046</v>
      </c>
      <c r="M33" s="84"/>
      <c r="O33" s="75" t="str">
        <f t="shared" si="5"/>
        <v>321</v>
      </c>
      <c r="P33" s="75" t="str">
        <f t="shared" si="6"/>
        <v>32</v>
      </c>
      <c r="Q33" s="75" t="str">
        <f t="shared" si="7"/>
        <v>31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">
        <v>44</v>
      </c>
      <c r="B34" s="79" t="s">
        <v>45</v>
      </c>
      <c r="C34" s="85">
        <v>31</v>
      </c>
      <c r="D34" s="80" t="s">
        <v>91</v>
      </c>
      <c r="E34" s="85">
        <v>3221</v>
      </c>
      <c r="F34" s="80" t="s">
        <v>79</v>
      </c>
      <c r="G34" s="356" t="s">
        <v>177</v>
      </c>
      <c r="H34" s="80" t="s">
        <v>1236</v>
      </c>
      <c r="I34" s="80" t="s">
        <v>5147</v>
      </c>
      <c r="J34" s="357">
        <v>664</v>
      </c>
      <c r="K34" s="358">
        <v>421</v>
      </c>
      <c r="L34" s="358">
        <v>1085</v>
      </c>
      <c r="M34" s="84"/>
      <c r="O34" s="75" t="str">
        <f t="shared" si="5"/>
        <v>322</v>
      </c>
      <c r="P34" s="75" t="str">
        <f t="shared" si="6"/>
        <v>32</v>
      </c>
      <c r="Q34" s="75" t="str">
        <f t="shared" si="7"/>
        <v>31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">
        <v>44</v>
      </c>
      <c r="B35" s="79" t="s">
        <v>45</v>
      </c>
      <c r="C35" s="85">
        <v>31</v>
      </c>
      <c r="D35" s="80" t="s">
        <v>91</v>
      </c>
      <c r="E35" s="85">
        <v>3224</v>
      </c>
      <c r="F35" s="80" t="s">
        <v>93</v>
      </c>
      <c r="G35" s="356" t="s">
        <v>177</v>
      </c>
      <c r="H35" s="80" t="s">
        <v>1236</v>
      </c>
      <c r="I35" s="80" t="s">
        <v>5147</v>
      </c>
      <c r="J35" s="357">
        <v>167</v>
      </c>
      <c r="K35" s="358">
        <v>-167</v>
      </c>
      <c r="L35" s="358">
        <v>0</v>
      </c>
      <c r="M35" s="84"/>
      <c r="O35" s="75" t="str">
        <f t="shared" si="5"/>
        <v>322</v>
      </c>
      <c r="P35" s="75" t="str">
        <f t="shared" si="6"/>
        <v>32</v>
      </c>
      <c r="Q35" s="75" t="str">
        <f t="shared" si="7"/>
        <v>31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">
        <v>44</v>
      </c>
      <c r="B36" s="79" t="s">
        <v>45</v>
      </c>
      <c r="C36" s="85">
        <v>31</v>
      </c>
      <c r="D36" s="80" t="s">
        <v>91</v>
      </c>
      <c r="E36" s="85">
        <v>3231</v>
      </c>
      <c r="F36" s="80" t="s">
        <v>102</v>
      </c>
      <c r="G36" s="356" t="s">
        <v>177</v>
      </c>
      <c r="H36" s="80" t="s">
        <v>1236</v>
      </c>
      <c r="I36" s="80" t="s">
        <v>5147</v>
      </c>
      <c r="J36" s="357">
        <v>74</v>
      </c>
      <c r="K36" s="358">
        <v>-74</v>
      </c>
      <c r="L36" s="358">
        <v>0</v>
      </c>
      <c r="M36" s="84"/>
      <c r="O36" s="75" t="str">
        <f t="shared" si="5"/>
        <v>323</v>
      </c>
      <c r="P36" s="75" t="str">
        <f t="shared" si="6"/>
        <v>32</v>
      </c>
      <c r="Q36" s="75" t="str">
        <f t="shared" si="7"/>
        <v>31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">
        <v>44</v>
      </c>
      <c r="B37" s="79" t="s">
        <v>45</v>
      </c>
      <c r="C37" s="85">
        <v>31</v>
      </c>
      <c r="D37" s="80" t="s">
        <v>91</v>
      </c>
      <c r="E37" s="85">
        <v>3233</v>
      </c>
      <c r="F37" s="80" t="s">
        <v>77</v>
      </c>
      <c r="G37" s="356" t="s">
        <v>177</v>
      </c>
      <c r="H37" s="80" t="s">
        <v>1236</v>
      </c>
      <c r="I37" s="80" t="s">
        <v>5147</v>
      </c>
      <c r="J37" s="357">
        <v>259</v>
      </c>
      <c r="K37" s="358">
        <v>-259</v>
      </c>
      <c r="L37" s="358">
        <v>0</v>
      </c>
      <c r="M37" s="84"/>
      <c r="O37" s="75" t="str">
        <f t="shared" si="5"/>
        <v>323</v>
      </c>
      <c r="P37" s="75" t="str">
        <f t="shared" si="6"/>
        <v>32</v>
      </c>
      <c r="Q37" s="75" t="str">
        <f t="shared" si="7"/>
        <v>31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">
        <v>44</v>
      </c>
      <c r="B38" s="79" t="s">
        <v>45</v>
      </c>
      <c r="C38" s="85">
        <v>31</v>
      </c>
      <c r="D38" s="80" t="s">
        <v>91</v>
      </c>
      <c r="E38" s="85">
        <v>3235</v>
      </c>
      <c r="F38" s="80" t="s">
        <v>110</v>
      </c>
      <c r="G38" s="356" t="s">
        <v>177</v>
      </c>
      <c r="H38" s="80" t="s">
        <v>1236</v>
      </c>
      <c r="I38" s="80" t="s">
        <v>5147</v>
      </c>
      <c r="J38" s="357">
        <v>630</v>
      </c>
      <c r="K38" s="358">
        <v>-432</v>
      </c>
      <c r="L38" s="358">
        <v>198</v>
      </c>
      <c r="M38" s="84"/>
      <c r="O38" s="75" t="str">
        <f t="shared" si="5"/>
        <v>323</v>
      </c>
      <c r="P38" s="75" t="str">
        <f t="shared" si="6"/>
        <v>32</v>
      </c>
      <c r="Q38" s="75" t="str">
        <f t="shared" si="7"/>
        <v>31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5153</v>
      </c>
      <c r="AE38" s="75" t="s">
        <v>5154</v>
      </c>
      <c r="AF38" s="75" t="s">
        <v>5167</v>
      </c>
      <c r="AG38" s="75" t="s">
        <v>5180</v>
      </c>
    </row>
    <row r="39" spans="1:33">
      <c r="A39" s="79" t="s">
        <v>44</v>
      </c>
      <c r="B39" s="79" t="s">
        <v>45</v>
      </c>
      <c r="C39" s="85">
        <v>31</v>
      </c>
      <c r="D39" s="80" t="s">
        <v>91</v>
      </c>
      <c r="E39" s="85">
        <v>3237</v>
      </c>
      <c r="F39" s="80" t="s">
        <v>66</v>
      </c>
      <c r="G39" s="356" t="s">
        <v>177</v>
      </c>
      <c r="H39" s="80" t="s">
        <v>1236</v>
      </c>
      <c r="I39" s="80" t="s">
        <v>5147</v>
      </c>
      <c r="J39" s="357">
        <v>35835</v>
      </c>
      <c r="K39" s="358">
        <v>27930</v>
      </c>
      <c r="L39" s="358">
        <v>63765</v>
      </c>
      <c r="M39" s="84"/>
      <c r="O39" s="75" t="str">
        <f t="shared" si="5"/>
        <v>323</v>
      </c>
      <c r="P39" s="75" t="str">
        <f t="shared" si="6"/>
        <v>32</v>
      </c>
      <c r="Q39" s="75" t="str">
        <f t="shared" si="7"/>
        <v>31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5139</v>
      </c>
      <c r="AE39" s="75" t="s">
        <v>5140</v>
      </c>
      <c r="AF39" s="75" t="s">
        <v>5165</v>
      </c>
      <c r="AG39" s="75" t="s">
        <v>5172</v>
      </c>
    </row>
    <row r="40" spans="1:33">
      <c r="A40" s="79" t="s">
        <v>44</v>
      </c>
      <c r="B40" s="79" t="s">
        <v>45</v>
      </c>
      <c r="C40" s="85">
        <v>31</v>
      </c>
      <c r="D40" s="80" t="s">
        <v>91</v>
      </c>
      <c r="E40" s="85">
        <v>3239</v>
      </c>
      <c r="F40" s="80" t="s">
        <v>83</v>
      </c>
      <c r="G40" s="356" t="s">
        <v>177</v>
      </c>
      <c r="H40" s="80" t="s">
        <v>1236</v>
      </c>
      <c r="I40" s="80" t="s">
        <v>5147</v>
      </c>
      <c r="J40" s="357">
        <v>2654</v>
      </c>
      <c r="K40" s="358">
        <v>-700</v>
      </c>
      <c r="L40" s="358">
        <v>1954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31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">
        <v>44</v>
      </c>
      <c r="B41" s="79" t="s">
        <v>45</v>
      </c>
      <c r="C41" s="85">
        <v>31</v>
      </c>
      <c r="D41" s="80" t="s">
        <v>91</v>
      </c>
      <c r="E41" s="85">
        <v>3241</v>
      </c>
      <c r="F41" s="80" t="s">
        <v>80</v>
      </c>
      <c r="G41" s="356" t="s">
        <v>177</v>
      </c>
      <c r="H41" s="80" t="s">
        <v>1236</v>
      </c>
      <c r="I41" s="80" t="s">
        <v>5147</v>
      </c>
      <c r="J41" s="357">
        <v>465</v>
      </c>
      <c r="K41" s="358">
        <v>5805</v>
      </c>
      <c r="L41" s="358">
        <v>6270</v>
      </c>
      <c r="M41" s="84"/>
      <c r="O41" s="75" t="str">
        <f t="shared" si="5"/>
        <v>324</v>
      </c>
      <c r="P41" s="75" t="str">
        <f t="shared" si="6"/>
        <v>32</v>
      </c>
      <c r="Q41" s="75" t="str">
        <f t="shared" si="7"/>
        <v>31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5143</v>
      </c>
      <c r="AE41" s="75" t="s">
        <v>5144</v>
      </c>
      <c r="AF41" s="75" t="s">
        <v>5165</v>
      </c>
      <c r="AG41" s="75" t="s">
        <v>5175</v>
      </c>
    </row>
    <row r="42" spans="1:33">
      <c r="A42" s="79" t="s">
        <v>44</v>
      </c>
      <c r="B42" s="79" t="s">
        <v>45</v>
      </c>
      <c r="C42" s="85">
        <v>31</v>
      </c>
      <c r="D42" s="80" t="s">
        <v>91</v>
      </c>
      <c r="E42" s="85">
        <v>3293</v>
      </c>
      <c r="F42" s="80" t="s">
        <v>84</v>
      </c>
      <c r="G42" s="356" t="s">
        <v>177</v>
      </c>
      <c r="H42" s="80" t="s">
        <v>1236</v>
      </c>
      <c r="I42" s="80" t="s">
        <v>5147</v>
      </c>
      <c r="J42" s="357">
        <v>0</v>
      </c>
      <c r="K42" s="358">
        <v>133</v>
      </c>
      <c r="L42" s="358">
        <v>133</v>
      </c>
      <c r="M42" s="84"/>
      <c r="O42" s="75" t="str">
        <f t="shared" si="5"/>
        <v>329</v>
      </c>
      <c r="P42" s="75" t="str">
        <f t="shared" si="6"/>
        <v>32</v>
      </c>
      <c r="Q42" s="75" t="str">
        <f t="shared" si="7"/>
        <v>31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5153</v>
      </c>
      <c r="AE42" s="75" t="s">
        <v>5154</v>
      </c>
      <c r="AF42" s="75" t="s">
        <v>5167</v>
      </c>
      <c r="AG42" s="75" t="s">
        <v>5180</v>
      </c>
    </row>
    <row r="43" spans="1:33">
      <c r="A43" s="79" t="s">
        <v>44</v>
      </c>
      <c r="B43" s="79" t="s">
        <v>45</v>
      </c>
      <c r="C43" s="85">
        <v>31</v>
      </c>
      <c r="D43" s="80" t="s">
        <v>91</v>
      </c>
      <c r="E43" s="85">
        <v>3299</v>
      </c>
      <c r="F43" s="80" t="s">
        <v>57</v>
      </c>
      <c r="G43" s="356" t="s">
        <v>177</v>
      </c>
      <c r="H43" s="80" t="s">
        <v>1236</v>
      </c>
      <c r="I43" s="80" t="s">
        <v>5147</v>
      </c>
      <c r="J43" s="357">
        <v>1327</v>
      </c>
      <c r="K43" s="358">
        <v>5078</v>
      </c>
      <c r="L43" s="358">
        <v>6405</v>
      </c>
      <c r="M43" s="84"/>
      <c r="O43" s="75" t="str">
        <f t="shared" si="5"/>
        <v>329</v>
      </c>
      <c r="P43" s="75" t="str">
        <f t="shared" si="6"/>
        <v>32</v>
      </c>
      <c r="Q43" s="75" t="str">
        <f t="shared" si="7"/>
        <v>31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5139</v>
      </c>
      <c r="AE43" s="75" t="s">
        <v>5140</v>
      </c>
      <c r="AF43" s="75" t="s">
        <v>5165</v>
      </c>
      <c r="AG43" s="75" t="s">
        <v>5172</v>
      </c>
    </row>
    <row r="44" spans="1:33">
      <c r="A44" s="79" t="s">
        <v>44</v>
      </c>
      <c r="B44" s="79" t="s">
        <v>45</v>
      </c>
      <c r="C44" s="85">
        <v>31</v>
      </c>
      <c r="D44" s="80" t="s">
        <v>91</v>
      </c>
      <c r="E44" s="85">
        <v>4222</v>
      </c>
      <c r="F44" s="80" t="s">
        <v>106</v>
      </c>
      <c r="G44" s="356" t="s">
        <v>177</v>
      </c>
      <c r="H44" s="80" t="s">
        <v>1236</v>
      </c>
      <c r="I44" s="80" t="s">
        <v>5147</v>
      </c>
      <c r="J44" s="357">
        <v>0</v>
      </c>
      <c r="K44" s="358">
        <v>600</v>
      </c>
      <c r="L44" s="358">
        <v>600</v>
      </c>
      <c r="M44" s="84"/>
      <c r="O44" s="75" t="str">
        <f t="shared" si="5"/>
        <v>422</v>
      </c>
      <c r="P44" s="75" t="str">
        <f t="shared" si="6"/>
        <v>42</v>
      </c>
      <c r="Q44" s="75" t="str">
        <f t="shared" si="7"/>
        <v>31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">
        <v>44</v>
      </c>
      <c r="B45" s="79" t="s">
        <v>45</v>
      </c>
      <c r="C45" s="85">
        <v>43</v>
      </c>
      <c r="D45" s="80" t="s">
        <v>96</v>
      </c>
      <c r="E45" s="85">
        <v>3111</v>
      </c>
      <c r="F45" s="80" t="s">
        <v>47</v>
      </c>
      <c r="G45" s="356" t="s">
        <v>177</v>
      </c>
      <c r="H45" s="80" t="s">
        <v>1236</v>
      </c>
      <c r="I45" s="80" t="s">
        <v>5147</v>
      </c>
      <c r="J45" s="357">
        <v>96224</v>
      </c>
      <c r="K45" s="358">
        <v>79983</v>
      </c>
      <c r="L45" s="358">
        <v>176207</v>
      </c>
      <c r="M45" s="84"/>
      <c r="N45" s="76"/>
      <c r="O45" s="75" t="str">
        <f t="shared" si="5"/>
        <v>311</v>
      </c>
      <c r="P45" s="75" t="str">
        <f t="shared" si="6"/>
        <v>31</v>
      </c>
      <c r="Q45" s="75" t="str">
        <f t="shared" si="7"/>
        <v>43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">
        <v>44</v>
      </c>
      <c r="B46" s="79" t="s">
        <v>45</v>
      </c>
      <c r="C46" s="85">
        <v>43</v>
      </c>
      <c r="D46" s="80" t="s">
        <v>96</v>
      </c>
      <c r="E46" s="85">
        <v>3112</v>
      </c>
      <c r="F46" s="80" t="s">
        <v>50</v>
      </c>
      <c r="G46" s="356" t="s">
        <v>177</v>
      </c>
      <c r="H46" s="80" t="s">
        <v>1236</v>
      </c>
      <c r="I46" s="80" t="s">
        <v>5147</v>
      </c>
      <c r="J46" s="357">
        <v>0</v>
      </c>
      <c r="K46" s="358">
        <v>17</v>
      </c>
      <c r="L46" s="358">
        <v>17</v>
      </c>
      <c r="M46" s="84"/>
      <c r="O46" s="75" t="str">
        <f t="shared" si="5"/>
        <v>311</v>
      </c>
      <c r="P46" s="75" t="str">
        <f t="shared" si="6"/>
        <v>31</v>
      </c>
      <c r="Q46" s="75" t="str">
        <f t="shared" si="7"/>
        <v>43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5155</v>
      </c>
      <c r="AE46" s="75" t="s">
        <v>5156</v>
      </c>
      <c r="AF46" s="75" t="s">
        <v>5165</v>
      </c>
      <c r="AG46" s="75" t="s">
        <v>5176</v>
      </c>
    </row>
    <row r="47" spans="1:33">
      <c r="A47" s="79" t="s">
        <v>44</v>
      </c>
      <c r="B47" s="79" t="s">
        <v>45</v>
      </c>
      <c r="C47" s="85">
        <v>43</v>
      </c>
      <c r="D47" s="80" t="s">
        <v>96</v>
      </c>
      <c r="E47" s="85">
        <v>3121</v>
      </c>
      <c r="F47" s="80" t="s">
        <v>51</v>
      </c>
      <c r="G47" s="356" t="s">
        <v>177</v>
      </c>
      <c r="H47" s="80" t="s">
        <v>1236</v>
      </c>
      <c r="I47" s="80" t="s">
        <v>5147</v>
      </c>
      <c r="J47" s="357">
        <v>39817</v>
      </c>
      <c r="K47" s="358">
        <v>-14005</v>
      </c>
      <c r="L47" s="358">
        <v>25812</v>
      </c>
      <c r="M47" s="84"/>
      <c r="O47" s="75" t="str">
        <f t="shared" si="5"/>
        <v>312</v>
      </c>
      <c r="P47" s="75" t="str">
        <f t="shared" si="6"/>
        <v>31</v>
      </c>
      <c r="Q47" s="75" t="str">
        <f t="shared" si="7"/>
        <v>43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">
        <v>44</v>
      </c>
      <c r="B48" s="79" t="s">
        <v>45</v>
      </c>
      <c r="C48" s="85">
        <v>43</v>
      </c>
      <c r="D48" s="80" t="s">
        <v>96</v>
      </c>
      <c r="E48" s="85">
        <v>3132</v>
      </c>
      <c r="F48" s="80" t="s">
        <v>78</v>
      </c>
      <c r="G48" s="356" t="s">
        <v>177</v>
      </c>
      <c r="H48" s="80" t="s">
        <v>1236</v>
      </c>
      <c r="I48" s="80" t="s">
        <v>5147</v>
      </c>
      <c r="J48" s="357">
        <v>14733</v>
      </c>
      <c r="K48" s="358">
        <v>18195</v>
      </c>
      <c r="L48" s="358">
        <v>32928</v>
      </c>
      <c r="M48" s="84"/>
      <c r="O48" s="75" t="str">
        <f t="shared" si="5"/>
        <v>313</v>
      </c>
      <c r="P48" s="75" t="str">
        <f t="shared" si="6"/>
        <v>31</v>
      </c>
      <c r="Q48" s="75" t="str">
        <f t="shared" si="7"/>
        <v>43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">
        <v>44</v>
      </c>
      <c r="B49" s="79" t="s">
        <v>45</v>
      </c>
      <c r="C49" s="85">
        <v>43</v>
      </c>
      <c r="D49" s="80" t="s">
        <v>96</v>
      </c>
      <c r="E49" s="85">
        <v>3211</v>
      </c>
      <c r="F49" s="80" t="s">
        <v>97</v>
      </c>
      <c r="G49" s="356" t="s">
        <v>177</v>
      </c>
      <c r="H49" s="80" t="s">
        <v>1236</v>
      </c>
      <c r="I49" s="80" t="s">
        <v>5147</v>
      </c>
      <c r="J49" s="357">
        <v>21899</v>
      </c>
      <c r="K49" s="358">
        <v>-5255</v>
      </c>
      <c r="L49" s="358">
        <v>16644</v>
      </c>
      <c r="M49" s="84"/>
      <c r="O49" s="75" t="str">
        <f t="shared" si="5"/>
        <v>321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">
        <v>44</v>
      </c>
      <c r="B50" s="79" t="s">
        <v>45</v>
      </c>
      <c r="C50" s="85">
        <v>43</v>
      </c>
      <c r="D50" s="80" t="s">
        <v>96</v>
      </c>
      <c r="E50" s="85">
        <v>3212</v>
      </c>
      <c r="F50" s="80" t="s">
        <v>79</v>
      </c>
      <c r="G50" s="356" t="s">
        <v>177</v>
      </c>
      <c r="H50" s="80" t="s">
        <v>1236</v>
      </c>
      <c r="I50" s="80" t="s">
        <v>5147</v>
      </c>
      <c r="J50" s="357">
        <v>0</v>
      </c>
      <c r="K50" s="358">
        <v>13</v>
      </c>
      <c r="L50" s="358">
        <v>13</v>
      </c>
      <c r="M50" s="84"/>
      <c r="N50" s="76"/>
      <c r="O50" s="75" t="str">
        <f t="shared" si="5"/>
        <v>321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">
        <v>44</v>
      </c>
      <c r="B51" s="79" t="s">
        <v>45</v>
      </c>
      <c r="C51" s="85">
        <v>43</v>
      </c>
      <c r="D51" s="80" t="s">
        <v>96</v>
      </c>
      <c r="E51" s="85">
        <v>3213</v>
      </c>
      <c r="F51" s="80" t="s">
        <v>88</v>
      </c>
      <c r="G51" s="356" t="s">
        <v>177</v>
      </c>
      <c r="H51" s="80" t="s">
        <v>1236</v>
      </c>
      <c r="I51" s="80" t="s">
        <v>5147</v>
      </c>
      <c r="J51" s="357">
        <v>4645</v>
      </c>
      <c r="K51" s="358">
        <v>-3247</v>
      </c>
      <c r="L51" s="358">
        <v>1398</v>
      </c>
      <c r="M51" s="84"/>
      <c r="O51" s="75" t="str">
        <f t="shared" si="5"/>
        <v>321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">
        <v>44</v>
      </c>
      <c r="B52" s="79" t="s">
        <v>45</v>
      </c>
      <c r="C52" s="85">
        <v>43</v>
      </c>
      <c r="D52" s="80" t="s">
        <v>96</v>
      </c>
      <c r="E52" s="85">
        <v>3221</v>
      </c>
      <c r="F52" s="80" t="s">
        <v>93</v>
      </c>
      <c r="G52" s="356" t="s">
        <v>177</v>
      </c>
      <c r="H52" s="80" t="s">
        <v>1236</v>
      </c>
      <c r="I52" s="80" t="s">
        <v>5147</v>
      </c>
      <c r="J52" s="357">
        <v>21899</v>
      </c>
      <c r="K52" s="358">
        <v>23098</v>
      </c>
      <c r="L52" s="358">
        <v>44997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">
        <v>44</v>
      </c>
      <c r="B53" s="79" t="s">
        <v>45</v>
      </c>
      <c r="C53" s="85">
        <v>43</v>
      </c>
      <c r="D53" s="80" t="s">
        <v>96</v>
      </c>
      <c r="E53" s="85">
        <v>3223</v>
      </c>
      <c r="F53" s="80" t="s">
        <v>101</v>
      </c>
      <c r="G53" s="356" t="s">
        <v>177</v>
      </c>
      <c r="H53" s="80" t="s">
        <v>1236</v>
      </c>
      <c r="I53" s="80" t="s">
        <v>5147</v>
      </c>
      <c r="J53" s="357">
        <v>11945</v>
      </c>
      <c r="K53" s="358">
        <v>-11768</v>
      </c>
      <c r="L53" s="358">
        <v>177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5157</v>
      </c>
      <c r="AE53" s="75" t="s">
        <v>5158</v>
      </c>
      <c r="AF53" s="75" t="s">
        <v>5165</v>
      </c>
      <c r="AG53" s="75" t="s">
        <v>5178</v>
      </c>
    </row>
    <row r="54" spans="1:33">
      <c r="A54" s="79" t="s">
        <v>44</v>
      </c>
      <c r="B54" s="79" t="s">
        <v>45</v>
      </c>
      <c r="C54" s="85">
        <v>43</v>
      </c>
      <c r="D54" s="80" t="s">
        <v>96</v>
      </c>
      <c r="E54" s="85">
        <v>3224</v>
      </c>
      <c r="F54" s="80" t="s">
        <v>102</v>
      </c>
      <c r="G54" s="356" t="s">
        <v>177</v>
      </c>
      <c r="H54" s="80" t="s">
        <v>1236</v>
      </c>
      <c r="I54" s="80" t="s">
        <v>5147</v>
      </c>
      <c r="J54" s="357">
        <v>995</v>
      </c>
      <c r="K54" s="358">
        <v>5691</v>
      </c>
      <c r="L54" s="358">
        <v>6686</v>
      </c>
      <c r="M54" s="84"/>
      <c r="O54" s="75" t="str">
        <f t="shared" si="5"/>
        <v>322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">
        <v>44</v>
      </c>
      <c r="B55" s="79" t="s">
        <v>45</v>
      </c>
      <c r="C55" s="85">
        <v>43</v>
      </c>
      <c r="D55" s="80" t="s">
        <v>96</v>
      </c>
      <c r="E55" s="85">
        <v>3225</v>
      </c>
      <c r="F55" s="80" t="s">
        <v>89</v>
      </c>
      <c r="G55" s="356" t="s">
        <v>177</v>
      </c>
      <c r="H55" s="80" t="s">
        <v>1236</v>
      </c>
      <c r="I55" s="80" t="s">
        <v>5147</v>
      </c>
      <c r="J55" s="357">
        <v>1659</v>
      </c>
      <c r="K55" s="358">
        <v>2092</v>
      </c>
      <c r="L55" s="358">
        <v>3751</v>
      </c>
      <c r="M55" s="84"/>
      <c r="O55" s="75" t="str">
        <f t="shared" si="5"/>
        <v>322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">
        <v>44</v>
      </c>
      <c r="B56" s="79" t="s">
        <v>45</v>
      </c>
      <c r="C56" s="85">
        <v>43</v>
      </c>
      <c r="D56" s="80" t="s">
        <v>96</v>
      </c>
      <c r="E56" s="85">
        <v>3231</v>
      </c>
      <c r="F56" s="80" t="s">
        <v>77</v>
      </c>
      <c r="G56" s="356" t="s">
        <v>177</v>
      </c>
      <c r="H56" s="80" t="s">
        <v>1236</v>
      </c>
      <c r="I56" s="80" t="s">
        <v>5147</v>
      </c>
      <c r="J56" s="357">
        <v>6503</v>
      </c>
      <c r="K56" s="358">
        <v>2347</v>
      </c>
      <c r="L56" s="358">
        <v>8850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">
        <v>44</v>
      </c>
      <c r="B57" s="79" t="s">
        <v>45</v>
      </c>
      <c r="C57" s="85">
        <v>43</v>
      </c>
      <c r="D57" s="80" t="s">
        <v>96</v>
      </c>
      <c r="E57" s="85">
        <v>3232</v>
      </c>
      <c r="F57" s="80" t="s">
        <v>90</v>
      </c>
      <c r="G57" s="356" t="s">
        <v>177</v>
      </c>
      <c r="H57" s="80" t="s">
        <v>1236</v>
      </c>
      <c r="I57" s="80" t="s">
        <v>5147</v>
      </c>
      <c r="J57" s="357">
        <v>7300</v>
      </c>
      <c r="K57" s="358">
        <v>2630</v>
      </c>
      <c r="L57" s="358">
        <v>9930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">
        <v>44</v>
      </c>
      <c r="B58" s="79" t="s">
        <v>45</v>
      </c>
      <c r="C58" s="85">
        <v>43</v>
      </c>
      <c r="D58" s="80" t="s">
        <v>96</v>
      </c>
      <c r="E58" s="85">
        <v>3233</v>
      </c>
      <c r="F58" s="80" t="s">
        <v>110</v>
      </c>
      <c r="G58" s="356" t="s">
        <v>177</v>
      </c>
      <c r="H58" s="80" t="s">
        <v>1236</v>
      </c>
      <c r="I58" s="80" t="s">
        <v>5147</v>
      </c>
      <c r="J58" s="357">
        <v>2057</v>
      </c>
      <c r="K58" s="358">
        <v>-1099</v>
      </c>
      <c r="L58" s="358">
        <v>958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">
        <v>44</v>
      </c>
      <c r="B59" s="79" t="s">
        <v>45</v>
      </c>
      <c r="C59" s="85">
        <v>43</v>
      </c>
      <c r="D59" s="80" t="s">
        <v>96</v>
      </c>
      <c r="E59" s="85">
        <v>3234</v>
      </c>
      <c r="F59" s="80" t="s">
        <v>66</v>
      </c>
      <c r="G59" s="356" t="s">
        <v>177</v>
      </c>
      <c r="H59" s="80" t="s">
        <v>1236</v>
      </c>
      <c r="I59" s="80" t="s">
        <v>5147</v>
      </c>
      <c r="J59" s="357">
        <v>1991</v>
      </c>
      <c r="K59" s="358">
        <v>-1571</v>
      </c>
      <c r="L59" s="358">
        <v>420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">
        <v>44</v>
      </c>
      <c r="B60" s="79" t="s">
        <v>45</v>
      </c>
      <c r="C60" s="85">
        <v>43</v>
      </c>
      <c r="D60" s="80" t="s">
        <v>96</v>
      </c>
      <c r="E60" s="85">
        <v>3235</v>
      </c>
      <c r="F60" s="80" t="s">
        <v>103</v>
      </c>
      <c r="G60" s="356" t="s">
        <v>177</v>
      </c>
      <c r="H60" s="80" t="s">
        <v>1236</v>
      </c>
      <c r="I60" s="80" t="s">
        <v>5147</v>
      </c>
      <c r="J60" s="357">
        <v>4645</v>
      </c>
      <c r="K60" s="358">
        <v>751</v>
      </c>
      <c r="L60" s="358">
        <v>5396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">
        <v>44</v>
      </c>
      <c r="B61" s="79" t="s">
        <v>45</v>
      </c>
      <c r="C61" s="85">
        <v>43</v>
      </c>
      <c r="D61" s="80" t="s">
        <v>96</v>
      </c>
      <c r="E61" s="85">
        <v>3236</v>
      </c>
      <c r="F61" s="80" t="s">
        <v>83</v>
      </c>
      <c r="G61" s="356" t="s">
        <v>177</v>
      </c>
      <c r="H61" s="80" t="s">
        <v>1236</v>
      </c>
      <c r="I61" s="80" t="s">
        <v>5147</v>
      </c>
      <c r="J61" s="357">
        <v>0</v>
      </c>
      <c r="K61" s="358">
        <v>131</v>
      </c>
      <c r="L61" s="358">
        <v>131</v>
      </c>
      <c r="M61" s="84"/>
      <c r="N61" s="326"/>
      <c r="O61" s="75" t="str">
        <f t="shared" si="5"/>
        <v>323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">
        <v>44</v>
      </c>
      <c r="B62" s="79" t="s">
        <v>45</v>
      </c>
      <c r="C62" s="85">
        <v>43</v>
      </c>
      <c r="D62" s="80" t="s">
        <v>96</v>
      </c>
      <c r="E62" s="85">
        <v>3237</v>
      </c>
      <c r="F62" s="80" t="s">
        <v>80</v>
      </c>
      <c r="G62" s="356" t="s">
        <v>177</v>
      </c>
      <c r="H62" s="80" t="s">
        <v>1236</v>
      </c>
      <c r="I62" s="80" t="s">
        <v>5147</v>
      </c>
      <c r="J62" s="357">
        <v>31853</v>
      </c>
      <c r="K62" s="358">
        <v>-506</v>
      </c>
      <c r="L62" s="358">
        <v>31347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5147</v>
      </c>
      <c r="AE62" s="75" t="s">
        <v>5148</v>
      </c>
      <c r="AF62" s="75" t="s">
        <v>5165</v>
      </c>
      <c r="AG62" s="75" t="s">
        <v>5173</v>
      </c>
    </row>
    <row r="63" spans="1:33">
      <c r="A63" s="79" t="s">
        <v>44</v>
      </c>
      <c r="B63" s="79" t="s">
        <v>45</v>
      </c>
      <c r="C63" s="85">
        <v>43</v>
      </c>
      <c r="D63" s="80" t="s">
        <v>96</v>
      </c>
      <c r="E63" s="85">
        <v>3238</v>
      </c>
      <c r="F63" s="80" t="s">
        <v>84</v>
      </c>
      <c r="G63" s="356" t="s">
        <v>177</v>
      </c>
      <c r="H63" s="80" t="s">
        <v>1236</v>
      </c>
      <c r="I63" s="80" t="s">
        <v>5147</v>
      </c>
      <c r="J63" s="357">
        <v>4645</v>
      </c>
      <c r="K63" s="358">
        <v>522</v>
      </c>
      <c r="L63" s="358">
        <v>5167</v>
      </c>
      <c r="M63" s="84"/>
      <c r="O63" s="75" t="str">
        <f t="shared" si="5"/>
        <v>323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">
        <v>44</v>
      </c>
      <c r="B64" s="79" t="s">
        <v>45</v>
      </c>
      <c r="C64" s="85">
        <v>43</v>
      </c>
      <c r="D64" s="80" t="s">
        <v>96</v>
      </c>
      <c r="E64" s="85">
        <v>3239</v>
      </c>
      <c r="F64" s="80" t="s">
        <v>148</v>
      </c>
      <c r="G64" s="356" t="s">
        <v>177</v>
      </c>
      <c r="H64" s="80" t="s">
        <v>1236</v>
      </c>
      <c r="I64" s="80" t="s">
        <v>5147</v>
      </c>
      <c r="J64" s="357">
        <v>23226</v>
      </c>
      <c r="K64" s="358">
        <v>1360</v>
      </c>
      <c r="L64" s="358">
        <v>24586</v>
      </c>
      <c r="M64" s="84"/>
      <c r="O64" s="75" t="str">
        <f t="shared" si="5"/>
        <v>323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">
        <v>44</v>
      </c>
      <c r="B65" s="79" t="s">
        <v>45</v>
      </c>
      <c r="C65" s="85">
        <v>43</v>
      </c>
      <c r="D65" s="80" t="s">
        <v>96</v>
      </c>
      <c r="E65" s="85">
        <v>3241</v>
      </c>
      <c r="F65" s="80" t="s">
        <v>57</v>
      </c>
      <c r="G65" s="356" t="s">
        <v>177</v>
      </c>
      <c r="H65" s="80" t="s">
        <v>1236</v>
      </c>
      <c r="I65" s="80" t="s">
        <v>5147</v>
      </c>
      <c r="J65" s="357">
        <v>1659</v>
      </c>
      <c r="K65" s="358">
        <v>6741</v>
      </c>
      <c r="L65" s="358">
        <v>8400</v>
      </c>
      <c r="M65" s="84"/>
      <c r="O65" s="75" t="str">
        <f t="shared" si="5"/>
        <v>324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">
        <v>44</v>
      </c>
      <c r="B66" s="79" t="s">
        <v>45</v>
      </c>
      <c r="C66" s="85">
        <v>43</v>
      </c>
      <c r="D66" s="80" t="s">
        <v>96</v>
      </c>
      <c r="E66" s="85">
        <v>3293</v>
      </c>
      <c r="F66" s="80" t="s">
        <v>82</v>
      </c>
      <c r="G66" s="356" t="s">
        <v>177</v>
      </c>
      <c r="H66" s="80" t="s">
        <v>1236</v>
      </c>
      <c r="I66" s="80" t="s">
        <v>5147</v>
      </c>
      <c r="J66" s="358">
        <v>7034</v>
      </c>
      <c r="K66" s="358">
        <v>968</v>
      </c>
      <c r="L66" s="358">
        <v>8002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">
        <v>44</v>
      </c>
      <c r="B67" s="79" t="s">
        <v>45</v>
      </c>
      <c r="C67" s="85">
        <v>43</v>
      </c>
      <c r="D67" s="80" t="s">
        <v>96</v>
      </c>
      <c r="E67" s="85">
        <v>3294</v>
      </c>
      <c r="F67" s="80" t="s">
        <v>95</v>
      </c>
      <c r="G67" s="356" t="s">
        <v>177</v>
      </c>
      <c r="H67" s="80" t="s">
        <v>1236</v>
      </c>
      <c r="I67" s="80" t="s">
        <v>5147</v>
      </c>
      <c r="J67" s="358">
        <v>0</v>
      </c>
      <c r="K67" s="358">
        <v>547</v>
      </c>
      <c r="L67" s="358">
        <v>547</v>
      </c>
      <c r="M67" s="84"/>
      <c r="O67" s="75" t="str">
        <f t="shared" si="5"/>
        <v>329</v>
      </c>
      <c r="P67" s="75" t="str">
        <f t="shared" si="6"/>
        <v>32</v>
      </c>
      <c r="Q67" s="75" t="str">
        <f t="shared" si="7"/>
        <v>43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5141</v>
      </c>
      <c r="AE67" s="75" t="s">
        <v>5142</v>
      </c>
      <c r="AF67" s="75" t="s">
        <v>5167</v>
      </c>
      <c r="AG67" s="75" t="s">
        <v>5168</v>
      </c>
    </row>
    <row r="68" spans="1:33">
      <c r="A68" s="79" t="s">
        <v>44</v>
      </c>
      <c r="B68" s="79" t="s">
        <v>45</v>
      </c>
      <c r="C68" s="85">
        <v>43</v>
      </c>
      <c r="D68" s="80" t="s">
        <v>96</v>
      </c>
      <c r="E68" s="85">
        <v>3296</v>
      </c>
      <c r="F68" s="80" t="s">
        <v>106</v>
      </c>
      <c r="G68" s="356" t="s">
        <v>177</v>
      </c>
      <c r="H68" s="80" t="s">
        <v>1236</v>
      </c>
      <c r="I68" s="80" t="s">
        <v>5147</v>
      </c>
      <c r="J68" s="117">
        <v>2654</v>
      </c>
      <c r="K68" s="358">
        <v>-2654</v>
      </c>
      <c r="L68" s="117">
        <v>0</v>
      </c>
      <c r="M68" s="84"/>
      <c r="O68" s="75" t="str">
        <f t="shared" ref="O68:O131" si="13">LEFT(E68,3)</f>
        <v>329</v>
      </c>
      <c r="P68" s="75" t="str">
        <f t="shared" ref="P68:P131" si="14">LEFT(E68,2)</f>
        <v>32</v>
      </c>
      <c r="Q68" s="75" t="str">
        <f t="shared" ref="Q68:Q131" si="15">LEFT(C68,3)</f>
        <v>43</v>
      </c>
      <c r="R68" s="75" t="str">
        <f t="shared" ref="R68:R131" si="16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">
        <v>44</v>
      </c>
      <c r="B69" s="79" t="s">
        <v>45</v>
      </c>
      <c r="C69" s="85">
        <v>43</v>
      </c>
      <c r="D69" s="80" t="s">
        <v>96</v>
      </c>
      <c r="E69" s="85">
        <v>3299</v>
      </c>
      <c r="F69" s="80" t="s">
        <v>119</v>
      </c>
      <c r="G69" s="356" t="s">
        <v>177</v>
      </c>
      <c r="H69" s="80" t="s">
        <v>1236</v>
      </c>
      <c r="I69" s="80" t="s">
        <v>5147</v>
      </c>
      <c r="J69" s="117">
        <v>5176</v>
      </c>
      <c r="K69" s="358">
        <v>19207</v>
      </c>
      <c r="L69" s="117">
        <v>24383</v>
      </c>
      <c r="M69" s="84"/>
      <c r="O69" s="75" t="str">
        <f t="shared" si="13"/>
        <v>329</v>
      </c>
      <c r="P69" s="75" t="str">
        <f t="shared" si="14"/>
        <v>32</v>
      </c>
      <c r="Q69" s="75" t="str">
        <f t="shared" si="15"/>
        <v>43</v>
      </c>
      <c r="R69" s="75" t="str">
        <f t="shared" si="16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">
        <v>44</v>
      </c>
      <c r="B70" s="79" t="s">
        <v>45</v>
      </c>
      <c r="C70" s="85">
        <v>43</v>
      </c>
      <c r="D70" s="80" t="s">
        <v>96</v>
      </c>
      <c r="E70" s="85">
        <v>3431</v>
      </c>
      <c r="F70" s="80" t="s">
        <v>116</v>
      </c>
      <c r="G70" s="356" t="s">
        <v>177</v>
      </c>
      <c r="H70" s="80" t="s">
        <v>1236</v>
      </c>
      <c r="I70" s="80" t="s">
        <v>5147</v>
      </c>
      <c r="J70" s="117">
        <v>7300</v>
      </c>
      <c r="K70" s="358">
        <v>-296</v>
      </c>
      <c r="L70" s="117">
        <v>7004</v>
      </c>
      <c r="M70" s="84"/>
      <c r="O70" s="75" t="str">
        <f t="shared" si="13"/>
        <v>343</v>
      </c>
      <c r="P70" s="75" t="str">
        <f t="shared" si="14"/>
        <v>34</v>
      </c>
      <c r="Q70" s="75" t="str">
        <f t="shared" si="15"/>
        <v>43</v>
      </c>
      <c r="R70" s="75" t="str">
        <f t="shared" si="16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">
        <v>44</v>
      </c>
      <c r="B71" s="79" t="s">
        <v>45</v>
      </c>
      <c r="C71" s="85">
        <v>43</v>
      </c>
      <c r="D71" s="80" t="s">
        <v>96</v>
      </c>
      <c r="E71" s="85">
        <v>3433</v>
      </c>
      <c r="F71" s="80" t="s">
        <v>136</v>
      </c>
      <c r="G71" s="356" t="s">
        <v>177</v>
      </c>
      <c r="H71" s="80" t="s">
        <v>1236</v>
      </c>
      <c r="I71" s="80" t="s">
        <v>5147</v>
      </c>
      <c r="J71" s="117">
        <v>0</v>
      </c>
      <c r="K71" s="358">
        <v>11</v>
      </c>
      <c r="L71" s="117">
        <v>11</v>
      </c>
      <c r="M71" s="84"/>
      <c r="O71" s="75" t="str">
        <f t="shared" si="13"/>
        <v>343</v>
      </c>
      <c r="P71" s="75" t="str">
        <f t="shared" si="14"/>
        <v>34</v>
      </c>
      <c r="Q71" s="75" t="str">
        <f t="shared" si="15"/>
        <v>43</v>
      </c>
      <c r="R71" s="75" t="str">
        <f t="shared" si="16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">
        <v>44</v>
      </c>
      <c r="B72" s="79" t="s">
        <v>45</v>
      </c>
      <c r="C72" s="85">
        <v>43</v>
      </c>
      <c r="D72" s="80" t="s">
        <v>109</v>
      </c>
      <c r="E72" s="85">
        <v>3721</v>
      </c>
      <c r="F72" s="80" t="str">
        <f t="shared" ref="F72" si="17">IFERROR(VLOOKUP(E72,$V$5:$X$129,2,FALSE),"")</f>
        <v>Naknade građanima i kućanstvima u novcu</v>
      </c>
      <c r="G72" s="356" t="s">
        <v>177</v>
      </c>
      <c r="H72" s="80" t="s">
        <v>1236</v>
      </c>
      <c r="I72" s="80" t="s">
        <v>5147</v>
      </c>
      <c r="J72" s="117">
        <v>0</v>
      </c>
      <c r="K72" s="117">
        <v>4484</v>
      </c>
      <c r="L72" s="117">
        <v>4484</v>
      </c>
      <c r="M72" s="84"/>
      <c r="O72" s="75" t="str">
        <f t="shared" si="13"/>
        <v>372</v>
      </c>
      <c r="P72" s="75" t="str">
        <f t="shared" si="14"/>
        <v>37</v>
      </c>
      <c r="Q72" s="75" t="str">
        <f t="shared" si="15"/>
        <v>43</v>
      </c>
      <c r="R72" s="75" t="str">
        <f t="shared" si="16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">
        <v>44</v>
      </c>
      <c r="B73" s="79" t="s">
        <v>45</v>
      </c>
      <c r="C73" s="85">
        <v>43</v>
      </c>
      <c r="D73" s="80" t="s">
        <v>109</v>
      </c>
      <c r="E73" s="85">
        <v>3811</v>
      </c>
      <c r="F73" s="80" t="s">
        <v>55</v>
      </c>
      <c r="G73" s="356" t="s">
        <v>177</v>
      </c>
      <c r="H73" s="80" t="s">
        <v>1236</v>
      </c>
      <c r="I73" s="80" t="s">
        <v>5147</v>
      </c>
      <c r="J73" s="117">
        <v>0</v>
      </c>
      <c r="K73" s="117">
        <v>281</v>
      </c>
      <c r="L73" s="117">
        <v>281</v>
      </c>
      <c r="M73" s="84"/>
      <c r="O73" s="75" t="str">
        <f t="shared" si="13"/>
        <v>381</v>
      </c>
      <c r="P73" s="75" t="str">
        <f t="shared" si="14"/>
        <v>38</v>
      </c>
      <c r="Q73" s="75" t="str">
        <f t="shared" si="15"/>
        <v>43</v>
      </c>
      <c r="R73" s="75" t="str">
        <f t="shared" si="16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">
        <v>44</v>
      </c>
      <c r="B74" s="79" t="s">
        <v>45</v>
      </c>
      <c r="C74" s="85">
        <v>43</v>
      </c>
      <c r="D74" s="80" t="s">
        <v>109</v>
      </c>
      <c r="E74" s="85">
        <v>4221</v>
      </c>
      <c r="F74" s="80" t="s">
        <v>95</v>
      </c>
      <c r="G74" s="356" t="s">
        <v>177</v>
      </c>
      <c r="H74" s="80" t="s">
        <v>1236</v>
      </c>
      <c r="I74" s="80" t="s">
        <v>5147</v>
      </c>
      <c r="J74" s="117">
        <v>19245</v>
      </c>
      <c r="K74" s="117">
        <v>3681</v>
      </c>
      <c r="L74" s="117">
        <v>22926</v>
      </c>
      <c r="M74" s="84"/>
      <c r="O74" s="75" t="str">
        <f t="shared" si="13"/>
        <v>422</v>
      </c>
      <c r="P74" s="75" t="str">
        <f t="shared" si="14"/>
        <v>42</v>
      </c>
      <c r="Q74" s="75" t="str">
        <f t="shared" si="15"/>
        <v>43</v>
      </c>
      <c r="R74" s="75" t="str">
        <f t="shared" si="16"/>
        <v>94</v>
      </c>
      <c r="V74" s="75">
        <v>3813</v>
      </c>
      <c r="W74" s="75" t="s">
        <v>94</v>
      </c>
      <c r="Y74" s="290" t="str">
        <f t="shared" ref="Y74:Y80" si="18">LEFT(V74,2)</f>
        <v>38</v>
      </c>
      <c r="Z74" s="75" t="str">
        <f t="shared" ref="Z74:Z80" si="19">LEFT(V74,3)</f>
        <v>381</v>
      </c>
      <c r="AB74" t="s">
        <v>1888</v>
      </c>
      <c r="AC74" t="s">
        <v>1889</v>
      </c>
      <c r="AD74" s="75" t="s">
        <v>5143</v>
      </c>
      <c r="AE74" s="75" t="s">
        <v>5144</v>
      </c>
      <c r="AF74" s="75" t="s">
        <v>5165</v>
      </c>
      <c r="AG74" s="75" t="s">
        <v>5175</v>
      </c>
    </row>
    <row r="75" spans="1:33">
      <c r="A75" s="79" t="s">
        <v>44</v>
      </c>
      <c r="B75" s="79" t="s">
        <v>45</v>
      </c>
      <c r="C75" s="85">
        <v>43</v>
      </c>
      <c r="D75" s="80" t="s">
        <v>109</v>
      </c>
      <c r="E75" s="85">
        <v>4222</v>
      </c>
      <c r="F75" s="80" t="str">
        <f t="shared" ref="F75:F78" si="20">IFERROR(VLOOKUP(E75,$V$5:$X$129,2,FALSE),"")</f>
        <v>Komunikacijska oprema</v>
      </c>
      <c r="G75" s="356" t="s">
        <v>177</v>
      </c>
      <c r="H75" s="80" t="s">
        <v>1236</v>
      </c>
      <c r="I75" s="80" t="s">
        <v>5147</v>
      </c>
      <c r="J75" s="117">
        <v>5973</v>
      </c>
      <c r="K75" s="117">
        <v>-672</v>
      </c>
      <c r="L75" s="117">
        <v>5301</v>
      </c>
      <c r="M75" s="84"/>
      <c r="O75" s="75" t="str">
        <f t="shared" si="13"/>
        <v>422</v>
      </c>
      <c r="P75" s="75" t="str">
        <f t="shared" si="14"/>
        <v>42</v>
      </c>
      <c r="Q75" s="75" t="str">
        <f t="shared" si="15"/>
        <v>43</v>
      </c>
      <c r="R75" s="75" t="str">
        <f t="shared" si="16"/>
        <v>94</v>
      </c>
      <c r="V75" s="75">
        <v>3821</v>
      </c>
      <c r="W75" s="75" t="s">
        <v>169</v>
      </c>
      <c r="Y75" s="290" t="str">
        <f t="shared" si="18"/>
        <v>38</v>
      </c>
      <c r="Z75" s="75" t="str">
        <f t="shared" si="19"/>
        <v>382</v>
      </c>
      <c r="AB75" t="s">
        <v>3463</v>
      </c>
      <c r="AC75" t="s">
        <v>3464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">
        <v>44</v>
      </c>
      <c r="B76" s="79" t="s">
        <v>45</v>
      </c>
      <c r="C76" s="85">
        <v>43</v>
      </c>
      <c r="D76" s="80" t="s">
        <v>109</v>
      </c>
      <c r="E76" s="85">
        <v>4223</v>
      </c>
      <c r="F76" s="80" t="str">
        <f t="shared" si="20"/>
        <v>Oprema za održavanje i zaštitu</v>
      </c>
      <c r="G76" s="356" t="s">
        <v>177</v>
      </c>
      <c r="H76" s="80" t="s">
        <v>1236</v>
      </c>
      <c r="I76" s="80" t="s">
        <v>5147</v>
      </c>
      <c r="J76" s="117">
        <v>3318</v>
      </c>
      <c r="K76" s="117">
        <v>1157</v>
      </c>
      <c r="L76" s="117">
        <v>4475</v>
      </c>
      <c r="M76" s="84"/>
      <c r="O76" s="75" t="str">
        <f t="shared" si="13"/>
        <v>422</v>
      </c>
      <c r="P76" s="75" t="str">
        <f t="shared" si="14"/>
        <v>42</v>
      </c>
      <c r="Q76" s="75" t="str">
        <f t="shared" si="15"/>
        <v>43</v>
      </c>
      <c r="R76" s="75" t="str">
        <f t="shared" si="16"/>
        <v>94</v>
      </c>
      <c r="V76" s="75">
        <v>3831</v>
      </c>
      <c r="W76" s="75" t="s">
        <v>152</v>
      </c>
      <c r="Y76" s="290" t="str">
        <f t="shared" si="18"/>
        <v>38</v>
      </c>
      <c r="Z76" s="75" t="str">
        <f t="shared" si="19"/>
        <v>383</v>
      </c>
      <c r="AB76" t="s">
        <v>1890</v>
      </c>
      <c r="AC76" t="s">
        <v>1891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">
        <v>44</v>
      </c>
      <c r="B77" s="79" t="s">
        <v>45</v>
      </c>
      <c r="C77" s="85">
        <v>43</v>
      </c>
      <c r="D77" s="80" t="s">
        <v>109</v>
      </c>
      <c r="E77" s="85">
        <v>4225</v>
      </c>
      <c r="F77" s="80" t="str">
        <f t="shared" si="20"/>
        <v>Instrumenti, uređaji i strojevi</v>
      </c>
      <c r="G77" s="356" t="s">
        <v>177</v>
      </c>
      <c r="H77" s="80" t="s">
        <v>1236</v>
      </c>
      <c r="I77" s="80" t="s">
        <v>5147</v>
      </c>
      <c r="J77" s="117">
        <v>518</v>
      </c>
      <c r="K77" s="117">
        <v>-518</v>
      </c>
      <c r="L77" s="117">
        <v>0</v>
      </c>
      <c r="M77" s="84"/>
      <c r="O77" s="75" t="str">
        <f t="shared" si="13"/>
        <v>422</v>
      </c>
      <c r="P77" s="75" t="str">
        <f t="shared" si="14"/>
        <v>42</v>
      </c>
      <c r="Q77" s="75" t="str">
        <f t="shared" si="15"/>
        <v>43</v>
      </c>
      <c r="R77" s="75" t="str">
        <f t="shared" si="16"/>
        <v>94</v>
      </c>
      <c r="V77" s="75">
        <v>3832</v>
      </c>
      <c r="W77" s="75" t="s">
        <v>192</v>
      </c>
      <c r="Y77" s="290" t="str">
        <f t="shared" si="18"/>
        <v>38</v>
      </c>
      <c r="Z77" s="75" t="str">
        <f t="shared" si="19"/>
        <v>383</v>
      </c>
      <c r="AB77" t="s">
        <v>1892</v>
      </c>
      <c r="AC77" t="s">
        <v>1893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">
        <v>44</v>
      </c>
      <c r="B78" s="79" t="s">
        <v>45</v>
      </c>
      <c r="C78" s="85">
        <v>43</v>
      </c>
      <c r="D78" s="80" t="s">
        <v>109</v>
      </c>
      <c r="E78" s="85">
        <v>4241</v>
      </c>
      <c r="F78" s="80" t="str">
        <f t="shared" si="20"/>
        <v>Knjige</v>
      </c>
      <c r="G78" s="356" t="s">
        <v>177</v>
      </c>
      <c r="H78" s="80" t="s">
        <v>1236</v>
      </c>
      <c r="I78" s="80" t="s">
        <v>5147</v>
      </c>
      <c r="J78" s="117">
        <v>1991</v>
      </c>
      <c r="K78" s="117">
        <v>218</v>
      </c>
      <c r="L78" s="117">
        <v>2209</v>
      </c>
      <c r="M78" s="84"/>
      <c r="N78" s="326"/>
      <c r="O78" s="75" t="str">
        <f t="shared" si="13"/>
        <v>424</v>
      </c>
      <c r="P78" s="75" t="str">
        <f t="shared" si="14"/>
        <v>42</v>
      </c>
      <c r="Q78" s="75" t="str">
        <f t="shared" si="15"/>
        <v>43</v>
      </c>
      <c r="R78" s="75" t="str">
        <f t="shared" si="16"/>
        <v>94</v>
      </c>
      <c r="V78" s="75">
        <v>3833</v>
      </c>
      <c r="W78" s="75" t="s">
        <v>153</v>
      </c>
      <c r="Y78" s="290" t="str">
        <f t="shared" si="18"/>
        <v>38</v>
      </c>
      <c r="Z78" s="75" t="str">
        <f t="shared" si="19"/>
        <v>383</v>
      </c>
      <c r="AB78" t="s">
        <v>1894</v>
      </c>
      <c r="AC78" t="s">
        <v>1895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">
        <v>44</v>
      </c>
      <c r="B79" s="79" t="s">
        <v>45</v>
      </c>
      <c r="C79" s="85">
        <v>52</v>
      </c>
      <c r="D79" s="80" t="s">
        <v>109</v>
      </c>
      <c r="E79" s="85">
        <v>3211</v>
      </c>
      <c r="F79" s="80" t="s">
        <v>78</v>
      </c>
      <c r="G79" s="356" t="s">
        <v>177</v>
      </c>
      <c r="H79" s="80" t="s">
        <v>1236</v>
      </c>
      <c r="I79" s="80" t="s">
        <v>5147</v>
      </c>
      <c r="J79" s="117"/>
      <c r="K79" s="117">
        <v>900</v>
      </c>
      <c r="L79" s="117">
        <v>900</v>
      </c>
      <c r="M79" s="84"/>
      <c r="O79" s="75" t="str">
        <f t="shared" si="13"/>
        <v>321</v>
      </c>
      <c r="P79" s="75" t="str">
        <f t="shared" si="14"/>
        <v>32</v>
      </c>
      <c r="Q79" s="75" t="str">
        <f t="shared" si="15"/>
        <v>52</v>
      </c>
      <c r="R79" s="75" t="str">
        <f t="shared" si="16"/>
        <v>94</v>
      </c>
      <c r="V79" s="75">
        <v>3834</v>
      </c>
      <c r="W79" s="75" t="s">
        <v>154</v>
      </c>
      <c r="Y79" s="290" t="str">
        <f t="shared" si="18"/>
        <v>38</v>
      </c>
      <c r="Z79" s="75" t="str">
        <f t="shared" si="19"/>
        <v>383</v>
      </c>
      <c r="AB79" t="s">
        <v>1634</v>
      </c>
      <c r="AC79" t="s">
        <v>1635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">
        <v>44</v>
      </c>
      <c r="B80" s="79" t="s">
        <v>45</v>
      </c>
      <c r="C80" s="85">
        <v>52</v>
      </c>
      <c r="D80" s="80" t="s">
        <v>109</v>
      </c>
      <c r="E80" s="85">
        <v>3239</v>
      </c>
      <c r="F80" s="80" t="s">
        <v>83</v>
      </c>
      <c r="G80" s="356" t="s">
        <v>177</v>
      </c>
      <c r="H80" s="80" t="s">
        <v>1236</v>
      </c>
      <c r="I80" s="80" t="s">
        <v>5147</v>
      </c>
      <c r="J80" s="117"/>
      <c r="K80" s="117">
        <v>955</v>
      </c>
      <c r="L80" s="117">
        <v>955</v>
      </c>
      <c r="M80" s="84"/>
      <c r="O80" s="75" t="str">
        <f t="shared" si="13"/>
        <v>323</v>
      </c>
      <c r="P80" s="75" t="str">
        <f t="shared" si="14"/>
        <v>32</v>
      </c>
      <c r="Q80" s="75" t="str">
        <f t="shared" si="15"/>
        <v>52</v>
      </c>
      <c r="R80" s="75" t="str">
        <f t="shared" si="16"/>
        <v>94</v>
      </c>
      <c r="V80" s="75">
        <v>3835</v>
      </c>
      <c r="W80" s="75" t="s">
        <v>155</v>
      </c>
      <c r="Y80" s="290" t="str">
        <f t="shared" si="18"/>
        <v>38</v>
      </c>
      <c r="Z80" s="75" t="str">
        <f t="shared" si="19"/>
        <v>383</v>
      </c>
      <c r="AB80" t="s">
        <v>1896</v>
      </c>
      <c r="AC80" t="s">
        <v>1897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">
        <v>44</v>
      </c>
      <c r="B81" s="79" t="s">
        <v>45</v>
      </c>
      <c r="C81" s="85">
        <v>52</v>
      </c>
      <c r="D81" s="80" t="s">
        <v>109</v>
      </c>
      <c r="E81" s="85">
        <v>3111</v>
      </c>
      <c r="F81" s="80" t="s">
        <v>47</v>
      </c>
      <c r="G81" s="356" t="s">
        <v>177</v>
      </c>
      <c r="H81" s="80" t="s">
        <v>1236</v>
      </c>
      <c r="I81" s="80" t="s">
        <v>5147</v>
      </c>
      <c r="J81" s="117"/>
      <c r="K81" s="117">
        <v>38841</v>
      </c>
      <c r="L81" s="117">
        <v>38841</v>
      </c>
      <c r="M81" s="84"/>
      <c r="O81" s="75" t="str">
        <f t="shared" si="13"/>
        <v>311</v>
      </c>
      <c r="P81" s="75" t="str">
        <f t="shared" si="14"/>
        <v>31</v>
      </c>
      <c r="Q81" s="75" t="str">
        <f t="shared" si="15"/>
        <v>52</v>
      </c>
      <c r="R81" s="75" t="str">
        <f t="shared" si="16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5147</v>
      </c>
      <c r="AE81" s="75" t="s">
        <v>5148</v>
      </c>
      <c r="AF81" s="75" t="s">
        <v>5165</v>
      </c>
      <c r="AG81" s="75" t="s">
        <v>5173</v>
      </c>
    </row>
    <row r="82" spans="1:33">
      <c r="A82" s="79" t="s">
        <v>44</v>
      </c>
      <c r="B82" s="79" t="s">
        <v>45</v>
      </c>
      <c r="C82" s="85">
        <v>52</v>
      </c>
      <c r="D82" s="80" t="s">
        <v>109</v>
      </c>
      <c r="E82" s="85">
        <v>3132</v>
      </c>
      <c r="F82" s="80" t="s">
        <v>51</v>
      </c>
      <c r="G82" s="118" t="s">
        <v>177</v>
      </c>
      <c r="H82" s="80" t="s">
        <v>1236</v>
      </c>
      <c r="I82" s="80" t="s">
        <v>5147</v>
      </c>
      <c r="J82" s="117"/>
      <c r="K82" s="117">
        <v>6273</v>
      </c>
      <c r="L82" s="117">
        <v>6273</v>
      </c>
      <c r="M82" s="84"/>
      <c r="O82" s="75" t="str">
        <f t="shared" si="13"/>
        <v>313</v>
      </c>
      <c r="P82" s="75" t="str">
        <f t="shared" si="14"/>
        <v>31</v>
      </c>
      <c r="Q82" s="75" t="str">
        <f t="shared" si="15"/>
        <v>52</v>
      </c>
      <c r="R82" s="75" t="str">
        <f t="shared" si="16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">
        <v>44</v>
      </c>
      <c r="B83" s="79" t="s">
        <v>45</v>
      </c>
      <c r="C83" s="85">
        <v>52</v>
      </c>
      <c r="D83" s="80" t="s">
        <v>109</v>
      </c>
      <c r="E83" s="85">
        <v>3211</v>
      </c>
      <c r="F83" s="80" t="s">
        <v>78</v>
      </c>
      <c r="G83" s="118" t="s">
        <v>177</v>
      </c>
      <c r="H83" s="80" t="s">
        <v>1236</v>
      </c>
      <c r="I83" s="80" t="s">
        <v>5147</v>
      </c>
      <c r="J83" s="117"/>
      <c r="K83" s="117">
        <v>25734</v>
      </c>
      <c r="L83" s="117">
        <v>25734</v>
      </c>
      <c r="M83" s="84"/>
      <c r="O83" s="75" t="str">
        <f t="shared" si="13"/>
        <v>321</v>
      </c>
      <c r="P83" s="75" t="str">
        <f t="shared" si="14"/>
        <v>32</v>
      </c>
      <c r="Q83" s="75" t="str">
        <f t="shared" si="15"/>
        <v>52</v>
      </c>
      <c r="R83" s="75" t="str">
        <f t="shared" si="16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">
        <v>44</v>
      </c>
      <c r="B84" s="79" t="s">
        <v>45</v>
      </c>
      <c r="C84" s="85">
        <v>52</v>
      </c>
      <c r="D84" s="80" t="s">
        <v>109</v>
      </c>
      <c r="E84" s="85">
        <v>3213</v>
      </c>
      <c r="F84" s="80" t="s">
        <v>97</v>
      </c>
      <c r="G84" s="118" t="s">
        <v>177</v>
      </c>
      <c r="H84" s="80" t="s">
        <v>1236</v>
      </c>
      <c r="I84" s="80" t="s">
        <v>5147</v>
      </c>
      <c r="J84" s="117"/>
      <c r="K84" s="117">
        <v>597</v>
      </c>
      <c r="L84" s="117">
        <v>597</v>
      </c>
      <c r="M84" s="84"/>
      <c r="O84" s="75" t="str">
        <f t="shared" si="13"/>
        <v>321</v>
      </c>
      <c r="P84" s="75" t="str">
        <f t="shared" si="14"/>
        <v>32</v>
      </c>
      <c r="Q84" s="75" t="str">
        <f t="shared" si="15"/>
        <v>52</v>
      </c>
      <c r="R84" s="75" t="str">
        <f t="shared" si="16"/>
        <v>94</v>
      </c>
      <c r="V84" s="75">
        <v>4111</v>
      </c>
      <c r="W84" s="75" t="s">
        <v>156</v>
      </c>
      <c r="Y84" s="290" t="str">
        <f t="shared" ref="Y84:Y101" si="21">LEFT(V84,2)</f>
        <v>41</v>
      </c>
      <c r="Z84" s="75" t="str">
        <f t="shared" ref="Z84:Z118" si="22">LEFT(V84,3)</f>
        <v>411</v>
      </c>
      <c r="AB84" t="s">
        <v>1904</v>
      </c>
      <c r="AC84" t="s">
        <v>1905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">
        <v>44</v>
      </c>
      <c r="B85" s="79" t="s">
        <v>45</v>
      </c>
      <c r="C85" s="85">
        <v>52</v>
      </c>
      <c r="D85" s="80" t="s">
        <v>109</v>
      </c>
      <c r="E85" s="85">
        <v>3221</v>
      </c>
      <c r="F85" s="80" t="s">
        <v>79</v>
      </c>
      <c r="G85" s="118" t="s">
        <v>177</v>
      </c>
      <c r="H85" s="80" t="s">
        <v>1236</v>
      </c>
      <c r="I85" s="80" t="s">
        <v>5147</v>
      </c>
      <c r="J85" s="117"/>
      <c r="K85" s="117">
        <v>183</v>
      </c>
      <c r="L85" s="117">
        <v>183</v>
      </c>
      <c r="M85" s="84"/>
      <c r="O85" s="75" t="str">
        <f t="shared" si="13"/>
        <v>322</v>
      </c>
      <c r="P85" s="75" t="str">
        <f t="shared" si="14"/>
        <v>32</v>
      </c>
      <c r="Q85" s="75" t="str">
        <f t="shared" si="15"/>
        <v>52</v>
      </c>
      <c r="R85" s="75" t="str">
        <f t="shared" si="16"/>
        <v>94</v>
      </c>
      <c r="V85" s="75">
        <v>4113</v>
      </c>
      <c r="W85" s="75" t="s">
        <v>190</v>
      </c>
      <c r="Y85" s="290" t="str">
        <f t="shared" si="21"/>
        <v>41</v>
      </c>
      <c r="Z85" s="75" t="str">
        <f t="shared" si="22"/>
        <v>411</v>
      </c>
      <c r="AB85" t="s">
        <v>1906</v>
      </c>
      <c r="AC85" t="s">
        <v>1907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">
        <v>44</v>
      </c>
      <c r="B86" s="79" t="s">
        <v>45</v>
      </c>
      <c r="C86" s="85">
        <v>52</v>
      </c>
      <c r="D86" s="80" t="s">
        <v>109</v>
      </c>
      <c r="E86" s="85">
        <v>3225</v>
      </c>
      <c r="F86" s="80" t="s">
        <v>101</v>
      </c>
      <c r="G86" s="118" t="s">
        <v>177</v>
      </c>
      <c r="H86" s="80" t="s">
        <v>1236</v>
      </c>
      <c r="I86" s="80" t="s">
        <v>5147</v>
      </c>
      <c r="J86" s="117"/>
      <c r="K86" s="117">
        <v>663</v>
      </c>
      <c r="L86" s="117">
        <v>663</v>
      </c>
      <c r="M86" s="84"/>
      <c r="O86" s="75" t="str">
        <f t="shared" si="13"/>
        <v>322</v>
      </c>
      <c r="P86" s="75" t="str">
        <f t="shared" si="14"/>
        <v>32</v>
      </c>
      <c r="Q86" s="75" t="str">
        <f t="shared" si="15"/>
        <v>52</v>
      </c>
      <c r="R86" s="75" t="str">
        <f t="shared" si="16"/>
        <v>94</v>
      </c>
      <c r="V86" s="75">
        <v>4122</v>
      </c>
      <c r="W86" s="75" t="s">
        <v>157</v>
      </c>
      <c r="Y86" s="290" t="str">
        <f t="shared" si="21"/>
        <v>41</v>
      </c>
      <c r="Z86" s="75" t="str">
        <f t="shared" si="22"/>
        <v>412</v>
      </c>
      <c r="AB86" t="s">
        <v>1920</v>
      </c>
      <c r="AC86" t="s">
        <v>1921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">
        <v>44</v>
      </c>
      <c r="B87" s="79" t="s">
        <v>45</v>
      </c>
      <c r="C87" s="85">
        <v>52</v>
      </c>
      <c r="D87" s="80" t="s">
        <v>109</v>
      </c>
      <c r="E87" s="85">
        <v>3235</v>
      </c>
      <c r="F87" s="80" t="s">
        <v>110</v>
      </c>
      <c r="G87" s="118" t="s">
        <v>177</v>
      </c>
      <c r="H87" s="80" t="s">
        <v>1236</v>
      </c>
      <c r="I87" s="80" t="s">
        <v>5147</v>
      </c>
      <c r="J87" s="117"/>
      <c r="K87" s="117">
        <v>300</v>
      </c>
      <c r="L87" s="117">
        <v>300</v>
      </c>
      <c r="M87" s="84"/>
      <c r="O87" s="75" t="str">
        <f t="shared" si="13"/>
        <v>323</v>
      </c>
      <c r="P87" s="75" t="str">
        <f t="shared" si="14"/>
        <v>32</v>
      </c>
      <c r="Q87" s="75" t="str">
        <f t="shared" si="15"/>
        <v>52</v>
      </c>
      <c r="R87" s="75" t="str">
        <f t="shared" si="16"/>
        <v>94</v>
      </c>
      <c r="V87" s="75">
        <v>4123</v>
      </c>
      <c r="W87" s="75" t="s">
        <v>128</v>
      </c>
      <c r="Y87" s="290" t="str">
        <f t="shared" si="21"/>
        <v>41</v>
      </c>
      <c r="Z87" s="75" t="str">
        <f t="shared" si="22"/>
        <v>412</v>
      </c>
      <c r="AB87" t="s">
        <v>1636</v>
      </c>
      <c r="AC87" t="s">
        <v>1637</v>
      </c>
      <c r="AD87" s="75" t="s">
        <v>5141</v>
      </c>
      <c r="AE87" s="75" t="s">
        <v>5142</v>
      </c>
      <c r="AF87" s="75" t="s">
        <v>5167</v>
      </c>
      <c r="AG87" s="75" t="s">
        <v>5168</v>
      </c>
    </row>
    <row r="88" spans="1:33">
      <c r="A88" s="79" t="s">
        <v>44</v>
      </c>
      <c r="B88" s="79" t="s">
        <v>45</v>
      </c>
      <c r="C88" s="85">
        <v>52</v>
      </c>
      <c r="D88" s="80" t="s">
        <v>109</v>
      </c>
      <c r="E88" s="85">
        <v>3237</v>
      </c>
      <c r="F88" s="80" t="s">
        <v>66</v>
      </c>
      <c r="G88" s="118" t="s">
        <v>177</v>
      </c>
      <c r="H88" s="80" t="s">
        <v>1236</v>
      </c>
      <c r="I88" s="80" t="s">
        <v>5147</v>
      </c>
      <c r="J88" s="117"/>
      <c r="K88" s="117">
        <v>13518</v>
      </c>
      <c r="L88" s="117">
        <v>13518</v>
      </c>
      <c r="M88" s="84"/>
      <c r="O88" s="75" t="str">
        <f t="shared" si="13"/>
        <v>323</v>
      </c>
      <c r="P88" s="75" t="str">
        <f t="shared" si="14"/>
        <v>32</v>
      </c>
      <c r="Q88" s="75" t="str">
        <f t="shared" si="15"/>
        <v>52</v>
      </c>
      <c r="R88" s="75" t="str">
        <f t="shared" si="16"/>
        <v>94</v>
      </c>
      <c r="V88" s="75">
        <v>4124</v>
      </c>
      <c r="W88" s="75" t="s">
        <v>114</v>
      </c>
      <c r="Y88" s="290" t="str">
        <f t="shared" si="21"/>
        <v>41</v>
      </c>
      <c r="Z88" s="75" t="str">
        <f t="shared" si="22"/>
        <v>412</v>
      </c>
      <c r="AB88" t="s">
        <v>1636</v>
      </c>
      <c r="AC88" t="s">
        <v>1637</v>
      </c>
      <c r="AD88" s="75" t="s">
        <v>5143</v>
      </c>
      <c r="AE88" s="75" t="s">
        <v>5144</v>
      </c>
      <c r="AF88" s="75" t="s">
        <v>5165</v>
      </c>
      <c r="AG88" s="75" t="s">
        <v>5175</v>
      </c>
    </row>
    <row r="89" spans="1:33">
      <c r="A89" s="79" t="s">
        <v>44</v>
      </c>
      <c r="B89" s="79" t="s">
        <v>45</v>
      </c>
      <c r="C89" s="85">
        <v>52</v>
      </c>
      <c r="D89" s="80" t="s">
        <v>109</v>
      </c>
      <c r="E89" s="85">
        <v>3239</v>
      </c>
      <c r="F89" s="80" t="s">
        <v>83</v>
      </c>
      <c r="G89" s="118" t="s">
        <v>177</v>
      </c>
      <c r="H89" s="80" t="s">
        <v>1236</v>
      </c>
      <c r="I89" s="80" t="s">
        <v>5147</v>
      </c>
      <c r="J89" s="117"/>
      <c r="K89" s="117">
        <v>3232</v>
      </c>
      <c r="L89" s="117">
        <v>3232</v>
      </c>
      <c r="M89" s="84"/>
      <c r="O89" s="75" t="str">
        <f t="shared" si="13"/>
        <v>323</v>
      </c>
      <c r="P89" s="75" t="str">
        <f t="shared" si="14"/>
        <v>32</v>
      </c>
      <c r="Q89" s="75" t="str">
        <f t="shared" si="15"/>
        <v>52</v>
      </c>
      <c r="R89" s="75" t="str">
        <f t="shared" si="16"/>
        <v>94</v>
      </c>
      <c r="V89" s="75">
        <v>4126</v>
      </c>
      <c r="W89" s="75" t="s">
        <v>158</v>
      </c>
      <c r="Y89" s="290" t="str">
        <f t="shared" si="21"/>
        <v>41</v>
      </c>
      <c r="Z89" s="75" t="str">
        <f t="shared" si="22"/>
        <v>412</v>
      </c>
      <c r="AB89" t="s">
        <v>950</v>
      </c>
      <c r="AC89" t="s">
        <v>951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">
        <v>44</v>
      </c>
      <c r="B90" s="79" t="s">
        <v>45</v>
      </c>
      <c r="C90" s="85">
        <v>52</v>
      </c>
      <c r="D90" s="80" t="s">
        <v>109</v>
      </c>
      <c r="E90" s="85">
        <v>3241</v>
      </c>
      <c r="F90" s="80" t="s">
        <v>80</v>
      </c>
      <c r="G90" s="118" t="s">
        <v>177</v>
      </c>
      <c r="H90" s="80" t="s">
        <v>1236</v>
      </c>
      <c r="I90" s="80" t="s">
        <v>5147</v>
      </c>
      <c r="J90" s="117"/>
      <c r="K90" s="117">
        <v>2724</v>
      </c>
      <c r="L90" s="117">
        <v>2724</v>
      </c>
      <c r="M90" s="84"/>
      <c r="O90" s="75" t="str">
        <f t="shared" si="13"/>
        <v>324</v>
      </c>
      <c r="P90" s="75" t="str">
        <f t="shared" si="14"/>
        <v>32</v>
      </c>
      <c r="Q90" s="75" t="str">
        <f t="shared" si="15"/>
        <v>52</v>
      </c>
      <c r="R90" s="75" t="str">
        <f t="shared" si="16"/>
        <v>94</v>
      </c>
      <c r="V90" s="75">
        <v>4211</v>
      </c>
      <c r="W90" s="75" t="s">
        <v>172</v>
      </c>
      <c r="Y90" s="290" t="str">
        <f t="shared" si="21"/>
        <v>42</v>
      </c>
      <c r="Z90" s="75" t="str">
        <f t="shared" si="22"/>
        <v>421</v>
      </c>
      <c r="AB90" t="s">
        <v>952</v>
      </c>
      <c r="AC90" t="s">
        <v>953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">
        <v>44</v>
      </c>
      <c r="B91" s="79" t="s">
        <v>45</v>
      </c>
      <c r="C91" s="85">
        <v>52</v>
      </c>
      <c r="D91" s="80" t="s">
        <v>109</v>
      </c>
      <c r="E91" s="85">
        <v>3299</v>
      </c>
      <c r="F91" s="80" t="s">
        <v>57</v>
      </c>
      <c r="G91" s="118" t="s">
        <v>177</v>
      </c>
      <c r="H91" s="80" t="s">
        <v>1236</v>
      </c>
      <c r="I91" s="80" t="s">
        <v>5147</v>
      </c>
      <c r="J91" s="117"/>
      <c r="K91" s="117">
        <v>1023</v>
      </c>
      <c r="L91" s="117">
        <v>1023</v>
      </c>
      <c r="M91" s="84"/>
      <c r="O91" s="75" t="str">
        <f t="shared" si="13"/>
        <v>329</v>
      </c>
      <c r="P91" s="75" t="str">
        <f t="shared" si="14"/>
        <v>32</v>
      </c>
      <c r="Q91" s="75" t="str">
        <f t="shared" si="15"/>
        <v>52</v>
      </c>
      <c r="R91" s="75" t="str">
        <f t="shared" si="16"/>
        <v>94</v>
      </c>
      <c r="V91" s="75">
        <v>4212</v>
      </c>
      <c r="W91" s="75" t="s">
        <v>60</v>
      </c>
      <c r="Y91" s="290" t="str">
        <f t="shared" si="21"/>
        <v>42</v>
      </c>
      <c r="Z91" s="75" t="str">
        <f t="shared" si="22"/>
        <v>421</v>
      </c>
      <c r="AB91" t="s">
        <v>959</v>
      </c>
      <c r="AC91" t="s">
        <v>960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">
        <v>44</v>
      </c>
      <c r="B92" s="79" t="s">
        <v>45</v>
      </c>
      <c r="C92" s="85">
        <v>52</v>
      </c>
      <c r="D92" s="80" t="s">
        <v>109</v>
      </c>
      <c r="E92" s="85">
        <v>4221</v>
      </c>
      <c r="F92" s="80" t="s">
        <v>95</v>
      </c>
      <c r="G92" s="118" t="s">
        <v>177</v>
      </c>
      <c r="H92" s="80" t="s">
        <v>1236</v>
      </c>
      <c r="I92" s="80" t="s">
        <v>5147</v>
      </c>
      <c r="J92" s="117"/>
      <c r="K92" s="117">
        <v>3331</v>
      </c>
      <c r="L92" s="117">
        <v>3331</v>
      </c>
      <c r="M92" s="84"/>
      <c r="O92" s="75" t="str">
        <f t="shared" si="13"/>
        <v>422</v>
      </c>
      <c r="P92" s="75" t="str">
        <f t="shared" si="14"/>
        <v>42</v>
      </c>
      <c r="Q92" s="75" t="str">
        <f t="shared" si="15"/>
        <v>52</v>
      </c>
      <c r="R92" s="75" t="str">
        <f t="shared" si="16"/>
        <v>94</v>
      </c>
      <c r="V92" s="75">
        <v>4213</v>
      </c>
      <c r="W92" s="75" t="s">
        <v>159</v>
      </c>
      <c r="Y92" s="290" t="str">
        <f t="shared" si="21"/>
        <v>42</v>
      </c>
      <c r="Z92" s="75" t="str">
        <f t="shared" si="22"/>
        <v>421</v>
      </c>
      <c r="AB92" t="s">
        <v>1638</v>
      </c>
      <c r="AC92" t="s">
        <v>1639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">
        <v>44</v>
      </c>
      <c r="B93" s="79" t="s">
        <v>45</v>
      </c>
      <c r="C93" s="85">
        <v>61</v>
      </c>
      <c r="D93" s="80" t="s">
        <v>115</v>
      </c>
      <c r="E93" s="85">
        <v>3211</v>
      </c>
      <c r="F93" s="80" t="s">
        <v>78</v>
      </c>
      <c r="G93" s="118" t="s">
        <v>177</v>
      </c>
      <c r="H93" s="80" t="s">
        <v>1236</v>
      </c>
      <c r="I93" s="80" t="s">
        <v>5147</v>
      </c>
      <c r="J93" s="117"/>
      <c r="K93" s="117">
        <v>900</v>
      </c>
      <c r="L93" s="117">
        <v>900</v>
      </c>
      <c r="M93" s="84"/>
      <c r="O93" s="75" t="str">
        <f t="shared" si="13"/>
        <v>321</v>
      </c>
      <c r="P93" s="75" t="str">
        <f t="shared" si="14"/>
        <v>32</v>
      </c>
      <c r="Q93" s="75" t="str">
        <f t="shared" si="15"/>
        <v>61</v>
      </c>
      <c r="R93" s="75" t="str">
        <f t="shared" si="16"/>
        <v>94</v>
      </c>
      <c r="V93" s="75">
        <v>4214</v>
      </c>
      <c r="W93" s="75" t="s">
        <v>160</v>
      </c>
      <c r="Y93" s="290" t="str">
        <f t="shared" si="21"/>
        <v>42</v>
      </c>
      <c r="Z93" s="75" t="str">
        <f t="shared" si="22"/>
        <v>421</v>
      </c>
      <c r="AB93" t="s">
        <v>1922</v>
      </c>
      <c r="AC93" t="s">
        <v>1923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">
        <v>44</v>
      </c>
      <c r="B94" s="79" t="s">
        <v>45</v>
      </c>
      <c r="C94" s="85">
        <v>61</v>
      </c>
      <c r="D94" s="80" t="s">
        <v>115</v>
      </c>
      <c r="E94" s="85">
        <v>3239</v>
      </c>
      <c r="F94" s="80" t="s">
        <v>83</v>
      </c>
      <c r="G94" s="118" t="s">
        <v>177</v>
      </c>
      <c r="H94" s="80" t="s">
        <v>1236</v>
      </c>
      <c r="I94" s="80" t="s">
        <v>5147</v>
      </c>
      <c r="J94" s="117"/>
      <c r="K94" s="117">
        <v>955</v>
      </c>
      <c r="L94" s="117">
        <v>955</v>
      </c>
      <c r="M94" s="84"/>
      <c r="O94" s="75" t="str">
        <f t="shared" si="13"/>
        <v>323</v>
      </c>
      <c r="P94" s="75" t="str">
        <f t="shared" si="14"/>
        <v>32</v>
      </c>
      <c r="Q94" s="75" t="str">
        <f t="shared" si="15"/>
        <v>61</v>
      </c>
      <c r="R94" s="75" t="str">
        <f t="shared" si="16"/>
        <v>94</v>
      </c>
      <c r="V94" s="75">
        <v>4221</v>
      </c>
      <c r="W94" s="75" t="s">
        <v>95</v>
      </c>
      <c r="Y94" s="290" t="str">
        <f t="shared" si="21"/>
        <v>42</v>
      </c>
      <c r="Z94" s="75" t="str">
        <f t="shared" si="22"/>
        <v>422</v>
      </c>
      <c r="AB94" t="s">
        <v>1640</v>
      </c>
      <c r="AC94" t="s">
        <v>1641</v>
      </c>
      <c r="AD94" s="75" t="s">
        <v>5143</v>
      </c>
      <c r="AE94" s="75" t="s">
        <v>5144</v>
      </c>
      <c r="AF94" s="75" t="s">
        <v>5165</v>
      </c>
      <c r="AG94" s="75" t="s">
        <v>5175</v>
      </c>
    </row>
    <row r="95" spans="1:33">
      <c r="A95" s="79"/>
      <c r="B95" s="79"/>
      <c r="C95" s="85"/>
      <c r="D95" s="80"/>
      <c r="E95" s="85"/>
      <c r="F95" s="80"/>
      <c r="G95" s="118"/>
      <c r="H95" s="80"/>
      <c r="I95" s="80"/>
      <c r="J95" s="117"/>
      <c r="K95" s="117"/>
      <c r="L95" s="117"/>
      <c r="M95" s="84"/>
      <c r="O95" s="75" t="str">
        <f t="shared" si="13"/>
        <v/>
      </c>
      <c r="P95" s="75" t="str">
        <f t="shared" si="14"/>
        <v/>
      </c>
      <c r="Q95" s="75" t="str">
        <f t="shared" si="15"/>
        <v/>
      </c>
      <c r="R95" s="75" t="str">
        <f t="shared" si="16"/>
        <v/>
      </c>
      <c r="V95" s="75">
        <v>4222</v>
      </c>
      <c r="W95" s="75" t="s">
        <v>106</v>
      </c>
      <c r="Y95" s="290" t="str">
        <f t="shared" si="21"/>
        <v>42</v>
      </c>
      <c r="Z95" s="75" t="str">
        <f t="shared" si="22"/>
        <v>422</v>
      </c>
      <c r="AB95" t="s">
        <v>1924</v>
      </c>
      <c r="AC95" t="s">
        <v>1925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ref="D96:D130" si="23">IFERROR(VLOOKUP(C96,$S$6:$T$24,2,FALSE),"")</f>
        <v/>
      </c>
      <c r="E96" s="85"/>
      <c r="F96" s="80" t="str">
        <f t="shared" ref="F96:F131" si="24">IFERROR(VLOOKUP(E96,$V$5:$X$129,2,FALSE),"")</f>
        <v/>
      </c>
      <c r="G96" s="118"/>
      <c r="H96" s="80" t="str">
        <f t="shared" ref="H96:H131" si="25">IFERROR(VLOOKUP(G96,$AB$6:$AC$327,2,FALSE),"")</f>
        <v/>
      </c>
      <c r="I96" s="80" t="str">
        <f t="shared" ref="I96:I131" si="26">IFERROR(VLOOKUP(G96,$AB$6:$AF$327,3,FALSE),"")</f>
        <v/>
      </c>
      <c r="J96" s="117"/>
      <c r="K96" s="117"/>
      <c r="L96" s="117"/>
      <c r="M96" s="84"/>
      <c r="O96" s="75" t="str">
        <f t="shared" si="13"/>
        <v/>
      </c>
      <c r="P96" s="75" t="str">
        <f t="shared" si="14"/>
        <v/>
      </c>
      <c r="Q96" s="75" t="str">
        <f t="shared" si="15"/>
        <v/>
      </c>
      <c r="R96" s="75" t="str">
        <f t="shared" si="16"/>
        <v/>
      </c>
      <c r="V96" s="75">
        <v>4223</v>
      </c>
      <c r="W96" s="75" t="s">
        <v>119</v>
      </c>
      <c r="Y96" s="290" t="str">
        <f t="shared" si="21"/>
        <v>42</v>
      </c>
      <c r="Z96" s="75" t="str">
        <f t="shared" si="22"/>
        <v>422</v>
      </c>
      <c r="AB96" t="s">
        <v>1926</v>
      </c>
      <c r="AC96" t="s">
        <v>1927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23"/>
        <v/>
      </c>
      <c r="E97" s="85"/>
      <c r="F97" s="80" t="str">
        <f t="shared" si="24"/>
        <v/>
      </c>
      <c r="G97" s="118"/>
      <c r="H97" s="80" t="str">
        <f t="shared" si="25"/>
        <v/>
      </c>
      <c r="I97" s="80" t="str">
        <f t="shared" si="26"/>
        <v/>
      </c>
      <c r="J97" s="117"/>
      <c r="K97" s="117"/>
      <c r="L97" s="117"/>
      <c r="M97" s="84"/>
      <c r="O97" s="75" t="str">
        <f t="shared" si="13"/>
        <v/>
      </c>
      <c r="P97" s="75" t="str">
        <f t="shared" si="14"/>
        <v/>
      </c>
      <c r="Q97" s="75" t="str">
        <f t="shared" si="15"/>
        <v/>
      </c>
      <c r="R97" s="75" t="str">
        <f t="shared" si="16"/>
        <v/>
      </c>
      <c r="V97" s="75">
        <v>4224</v>
      </c>
      <c r="W97" s="75" t="s">
        <v>112</v>
      </c>
      <c r="Y97" s="290" t="str">
        <f t="shared" si="21"/>
        <v>42</v>
      </c>
      <c r="Z97" s="75" t="str">
        <f t="shared" si="22"/>
        <v>422</v>
      </c>
      <c r="AB97" t="s">
        <v>1928</v>
      </c>
      <c r="AC97" t="s">
        <v>1929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23"/>
        <v/>
      </c>
      <c r="E98" s="85"/>
      <c r="F98" s="80" t="str">
        <f t="shared" si="24"/>
        <v/>
      </c>
      <c r="G98" s="118"/>
      <c r="H98" s="80" t="str">
        <f t="shared" si="25"/>
        <v/>
      </c>
      <c r="I98" s="80" t="str">
        <f t="shared" si="26"/>
        <v/>
      </c>
      <c r="J98" s="117"/>
      <c r="K98" s="117"/>
      <c r="L98" s="117"/>
      <c r="M98" s="84"/>
      <c r="O98" s="75" t="str">
        <f t="shared" si="13"/>
        <v/>
      </c>
      <c r="P98" s="75" t="str">
        <f t="shared" si="14"/>
        <v/>
      </c>
      <c r="Q98" s="75" t="str">
        <f t="shared" si="15"/>
        <v/>
      </c>
      <c r="R98" s="75" t="str">
        <f t="shared" si="16"/>
        <v/>
      </c>
      <c r="V98" s="75">
        <v>4225</v>
      </c>
      <c r="W98" s="75" t="s">
        <v>116</v>
      </c>
      <c r="Y98" s="290" t="str">
        <f t="shared" si="21"/>
        <v>42</v>
      </c>
      <c r="Z98" s="75" t="str">
        <f t="shared" si="22"/>
        <v>422</v>
      </c>
      <c r="AB98" t="s">
        <v>1930</v>
      </c>
      <c r="AC98" t="s">
        <v>1931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23"/>
        <v/>
      </c>
      <c r="E99" s="85"/>
      <c r="F99" s="80" t="str">
        <f t="shared" si="24"/>
        <v/>
      </c>
      <c r="G99" s="118"/>
      <c r="H99" s="80" t="str">
        <f t="shared" si="25"/>
        <v/>
      </c>
      <c r="I99" s="80" t="str">
        <f t="shared" si="26"/>
        <v/>
      </c>
      <c r="J99" s="117"/>
      <c r="K99" s="117"/>
      <c r="L99" s="117"/>
      <c r="M99" s="84"/>
      <c r="O99" s="75" t="str">
        <f t="shared" si="13"/>
        <v/>
      </c>
      <c r="P99" s="75" t="str">
        <f t="shared" si="14"/>
        <v/>
      </c>
      <c r="Q99" s="75" t="str">
        <f t="shared" si="15"/>
        <v/>
      </c>
      <c r="R99" s="75" t="str">
        <f t="shared" si="16"/>
        <v/>
      </c>
      <c r="V99" s="75">
        <v>4226</v>
      </c>
      <c r="W99" s="75" t="s">
        <v>161</v>
      </c>
      <c r="Y99" s="290" t="str">
        <f t="shared" si="21"/>
        <v>42</v>
      </c>
      <c r="Z99" s="75" t="str">
        <f t="shared" si="22"/>
        <v>422</v>
      </c>
      <c r="AB99" t="s">
        <v>1932</v>
      </c>
      <c r="AC99" t="s">
        <v>1933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23"/>
        <v/>
      </c>
      <c r="E100" s="85"/>
      <c r="F100" s="80" t="str">
        <f t="shared" si="24"/>
        <v/>
      </c>
      <c r="G100" s="118"/>
      <c r="H100" s="80" t="str">
        <f t="shared" si="25"/>
        <v/>
      </c>
      <c r="I100" s="80" t="str">
        <f t="shared" si="26"/>
        <v/>
      </c>
      <c r="J100" s="117"/>
      <c r="K100" s="117"/>
      <c r="L100" s="117"/>
      <c r="M100" s="84"/>
      <c r="O100" s="75" t="str">
        <f t="shared" si="13"/>
        <v/>
      </c>
      <c r="P100" s="75" t="str">
        <f t="shared" si="14"/>
        <v/>
      </c>
      <c r="Q100" s="75" t="str">
        <f t="shared" si="15"/>
        <v/>
      </c>
      <c r="R100" s="75" t="str">
        <f t="shared" si="16"/>
        <v/>
      </c>
      <c r="V100" s="75">
        <v>4227</v>
      </c>
      <c r="W100" s="75" t="s">
        <v>129</v>
      </c>
      <c r="Y100" s="290" t="str">
        <f t="shared" si="21"/>
        <v>42</v>
      </c>
      <c r="Z100" s="75" t="str">
        <f t="shared" si="22"/>
        <v>422</v>
      </c>
      <c r="AB100" t="s">
        <v>1934</v>
      </c>
      <c r="AC100" t="s">
        <v>1935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23"/>
        <v/>
      </c>
      <c r="E101" s="85"/>
      <c r="F101" s="80" t="str">
        <f t="shared" si="24"/>
        <v/>
      </c>
      <c r="G101" s="118"/>
      <c r="H101" s="80" t="str">
        <f t="shared" si="25"/>
        <v/>
      </c>
      <c r="I101" s="80" t="str">
        <f t="shared" si="26"/>
        <v/>
      </c>
      <c r="J101" s="117"/>
      <c r="K101" s="117"/>
      <c r="L101" s="117"/>
      <c r="M101" s="84"/>
      <c r="O101" s="75" t="str">
        <f t="shared" si="13"/>
        <v/>
      </c>
      <c r="P101" s="75" t="str">
        <f t="shared" si="14"/>
        <v/>
      </c>
      <c r="Q101" s="75" t="str">
        <f t="shared" si="15"/>
        <v/>
      </c>
      <c r="R101" s="75" t="str">
        <f t="shared" si="16"/>
        <v/>
      </c>
      <c r="V101" s="75">
        <v>4231</v>
      </c>
      <c r="W101" s="75" t="s">
        <v>162</v>
      </c>
      <c r="Y101" s="290" t="str">
        <f t="shared" si="21"/>
        <v>42</v>
      </c>
      <c r="Z101" s="75" t="str">
        <f t="shared" si="22"/>
        <v>423</v>
      </c>
      <c r="AB101" t="s">
        <v>1936</v>
      </c>
      <c r="AC101" t="s">
        <v>1937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23"/>
        <v/>
      </c>
      <c r="E102" s="85"/>
      <c r="F102" s="80" t="str">
        <f t="shared" si="24"/>
        <v/>
      </c>
      <c r="G102" s="118"/>
      <c r="H102" s="80" t="str">
        <f t="shared" si="25"/>
        <v/>
      </c>
      <c r="I102" s="80" t="str">
        <f t="shared" si="26"/>
        <v/>
      </c>
      <c r="J102" s="117"/>
      <c r="K102" s="117"/>
      <c r="L102" s="117"/>
      <c r="M102" s="84"/>
      <c r="O102" s="75" t="str">
        <f t="shared" si="13"/>
        <v/>
      </c>
      <c r="P102" s="75" t="str">
        <f t="shared" si="14"/>
        <v/>
      </c>
      <c r="Q102" s="75" t="str">
        <f t="shared" si="15"/>
        <v/>
      </c>
      <c r="R102" s="75" t="str">
        <f t="shared" si="16"/>
        <v/>
      </c>
      <c r="V102" s="75">
        <v>4233</v>
      </c>
      <c r="W102" s="75" t="s">
        <v>170</v>
      </c>
      <c r="Y102" s="290" t="str">
        <f t="shared" ref="Y102:Y129" si="27">LEFT(V102,2)</f>
        <v>42</v>
      </c>
      <c r="Z102" s="75" t="str">
        <f t="shared" si="22"/>
        <v>423</v>
      </c>
      <c r="AB102" t="s">
        <v>1938</v>
      </c>
      <c r="AC102" t="s">
        <v>1939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3"/>
        <v/>
      </c>
      <c r="E103" s="85"/>
      <c r="F103" s="80" t="str">
        <f t="shared" si="24"/>
        <v/>
      </c>
      <c r="G103" s="118"/>
      <c r="H103" s="80" t="str">
        <f t="shared" si="25"/>
        <v/>
      </c>
      <c r="I103" s="80" t="str">
        <f t="shared" si="26"/>
        <v/>
      </c>
      <c r="J103" s="117"/>
      <c r="K103" s="117"/>
      <c r="L103" s="117"/>
      <c r="M103" s="84"/>
      <c r="O103" s="75" t="str">
        <f t="shared" si="13"/>
        <v/>
      </c>
      <c r="P103" s="75" t="str">
        <f t="shared" si="14"/>
        <v/>
      </c>
      <c r="Q103" s="75" t="str">
        <f t="shared" si="15"/>
        <v/>
      </c>
      <c r="R103" s="75" t="str">
        <f t="shared" si="16"/>
        <v/>
      </c>
      <c r="V103" s="75">
        <v>4241</v>
      </c>
      <c r="W103" s="75" t="s">
        <v>107</v>
      </c>
      <c r="Y103" s="290" t="str">
        <f t="shared" si="27"/>
        <v>42</v>
      </c>
      <c r="Z103" s="75" t="str">
        <f t="shared" si="22"/>
        <v>424</v>
      </c>
      <c r="AB103" t="s">
        <v>1642</v>
      </c>
      <c r="AC103" t="s">
        <v>1643</v>
      </c>
      <c r="AD103" s="75" t="s">
        <v>5155</v>
      </c>
      <c r="AE103" s="75" t="s">
        <v>5156</v>
      </c>
      <c r="AF103" s="75" t="s">
        <v>5165</v>
      </c>
      <c r="AG103" s="75" t="s">
        <v>5176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23"/>
        <v/>
      </c>
      <c r="E104" s="85"/>
      <c r="F104" s="80" t="str">
        <f t="shared" si="24"/>
        <v/>
      </c>
      <c r="G104" s="118"/>
      <c r="H104" s="80" t="str">
        <f t="shared" si="25"/>
        <v/>
      </c>
      <c r="I104" s="80" t="str">
        <f t="shared" si="26"/>
        <v/>
      </c>
      <c r="J104" s="117"/>
      <c r="K104" s="117"/>
      <c r="L104" s="117"/>
      <c r="M104" s="84"/>
      <c r="O104" s="75" t="str">
        <f t="shared" si="13"/>
        <v/>
      </c>
      <c r="P104" s="75" t="str">
        <f t="shared" si="14"/>
        <v/>
      </c>
      <c r="Q104" s="75" t="str">
        <f t="shared" si="15"/>
        <v/>
      </c>
      <c r="R104" s="75" t="str">
        <f t="shared" si="16"/>
        <v/>
      </c>
      <c r="V104" s="75">
        <v>4242</v>
      </c>
      <c r="W104" s="75" t="s">
        <v>139</v>
      </c>
      <c r="Y104" s="290" t="str">
        <f t="shared" si="27"/>
        <v>42</v>
      </c>
      <c r="Z104" s="75" t="str">
        <f t="shared" si="22"/>
        <v>424</v>
      </c>
      <c r="AB104" t="s">
        <v>1940</v>
      </c>
      <c r="AC104" t="s">
        <v>1941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23"/>
        <v/>
      </c>
      <c r="E105" s="85"/>
      <c r="F105" s="80" t="str">
        <f t="shared" si="24"/>
        <v/>
      </c>
      <c r="G105" s="118"/>
      <c r="H105" s="80" t="str">
        <f t="shared" si="25"/>
        <v/>
      </c>
      <c r="I105" s="80" t="str">
        <f t="shared" si="26"/>
        <v/>
      </c>
      <c r="J105" s="117"/>
      <c r="K105" s="117"/>
      <c r="L105" s="117"/>
      <c r="M105" s="84"/>
      <c r="O105" s="75" t="str">
        <f t="shared" si="13"/>
        <v/>
      </c>
      <c r="P105" s="75" t="str">
        <f t="shared" si="14"/>
        <v/>
      </c>
      <c r="Q105" s="75" t="str">
        <f t="shared" si="15"/>
        <v/>
      </c>
      <c r="R105" s="75" t="str">
        <f t="shared" si="16"/>
        <v/>
      </c>
      <c r="V105" s="75">
        <v>4244</v>
      </c>
      <c r="W105" s="75" t="s">
        <v>171</v>
      </c>
      <c r="Y105" s="290" t="str">
        <f t="shared" si="27"/>
        <v>42</v>
      </c>
      <c r="Z105" s="75" t="str">
        <f t="shared" si="22"/>
        <v>424</v>
      </c>
      <c r="AB105" t="s">
        <v>1644</v>
      </c>
      <c r="AC105" t="s">
        <v>1645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23"/>
        <v/>
      </c>
      <c r="E106" s="85"/>
      <c r="F106" s="80" t="str">
        <f t="shared" si="24"/>
        <v/>
      </c>
      <c r="G106" s="118"/>
      <c r="H106" s="80" t="str">
        <f t="shared" si="25"/>
        <v/>
      </c>
      <c r="I106" s="80" t="str">
        <f t="shared" si="26"/>
        <v/>
      </c>
      <c r="J106" s="117"/>
      <c r="K106" s="117"/>
      <c r="L106" s="117"/>
      <c r="M106" s="84"/>
      <c r="O106" s="75" t="str">
        <f t="shared" si="13"/>
        <v/>
      </c>
      <c r="P106" s="75" t="str">
        <f t="shared" si="14"/>
        <v/>
      </c>
      <c r="Q106" s="75" t="str">
        <f t="shared" si="15"/>
        <v/>
      </c>
      <c r="R106" s="75" t="str">
        <f t="shared" si="16"/>
        <v/>
      </c>
      <c r="V106" s="75">
        <v>4251</v>
      </c>
      <c r="W106" s="75" t="s">
        <v>163</v>
      </c>
      <c r="Y106" s="290" t="str">
        <f t="shared" si="27"/>
        <v>42</v>
      </c>
      <c r="Z106" s="75" t="str">
        <f t="shared" si="22"/>
        <v>425</v>
      </c>
      <c r="AB106" t="s">
        <v>961</v>
      </c>
      <c r="AC106" t="s">
        <v>962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23"/>
        <v/>
      </c>
      <c r="E107" s="85"/>
      <c r="F107" s="80" t="str">
        <f t="shared" si="24"/>
        <v/>
      </c>
      <c r="G107" s="118"/>
      <c r="H107" s="80" t="str">
        <f t="shared" si="25"/>
        <v/>
      </c>
      <c r="I107" s="80" t="str">
        <f t="shared" si="26"/>
        <v/>
      </c>
      <c r="J107" s="117"/>
      <c r="K107" s="117"/>
      <c r="L107" s="117"/>
      <c r="M107" s="84"/>
      <c r="O107" s="75" t="str">
        <f t="shared" si="13"/>
        <v/>
      </c>
      <c r="P107" s="75" t="str">
        <f t="shared" si="14"/>
        <v/>
      </c>
      <c r="Q107" s="75" t="str">
        <f t="shared" si="15"/>
        <v/>
      </c>
      <c r="R107" s="75" t="str">
        <f t="shared" si="16"/>
        <v/>
      </c>
      <c r="V107" s="75">
        <v>4252</v>
      </c>
      <c r="W107" s="75" t="s">
        <v>164</v>
      </c>
      <c r="Y107" s="290" t="str">
        <f t="shared" si="27"/>
        <v>42</v>
      </c>
      <c r="Z107" s="75" t="str">
        <f t="shared" si="22"/>
        <v>425</v>
      </c>
      <c r="AB107" t="s">
        <v>954</v>
      </c>
      <c r="AC107" t="s">
        <v>955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23"/>
        <v/>
      </c>
      <c r="E108" s="85"/>
      <c r="F108" s="80" t="str">
        <f t="shared" si="24"/>
        <v/>
      </c>
      <c r="G108" s="118"/>
      <c r="H108" s="80" t="str">
        <f t="shared" si="25"/>
        <v/>
      </c>
      <c r="I108" s="80" t="str">
        <f t="shared" si="26"/>
        <v/>
      </c>
      <c r="J108" s="117"/>
      <c r="K108" s="117"/>
      <c r="L108" s="117"/>
      <c r="M108" s="84"/>
      <c r="O108" s="75" t="str">
        <f t="shared" si="13"/>
        <v/>
      </c>
      <c r="P108" s="75" t="str">
        <f t="shared" si="14"/>
        <v/>
      </c>
      <c r="Q108" s="75" t="str">
        <f t="shared" si="15"/>
        <v/>
      </c>
      <c r="R108" s="75" t="str">
        <f t="shared" si="16"/>
        <v/>
      </c>
      <c r="V108" s="75">
        <v>4262</v>
      </c>
      <c r="W108" s="75" t="s">
        <v>108</v>
      </c>
      <c r="Y108" s="290" t="str">
        <f t="shared" si="27"/>
        <v>42</v>
      </c>
      <c r="Z108" s="75" t="str">
        <f t="shared" si="22"/>
        <v>426</v>
      </c>
      <c r="AB108" t="s">
        <v>1646</v>
      </c>
      <c r="AC108" t="s">
        <v>1647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23"/>
        <v/>
      </c>
      <c r="E109" s="85"/>
      <c r="F109" s="80" t="str">
        <f t="shared" si="24"/>
        <v/>
      </c>
      <c r="G109" s="118"/>
      <c r="H109" s="80" t="str">
        <f t="shared" si="25"/>
        <v/>
      </c>
      <c r="I109" s="80" t="str">
        <f t="shared" si="26"/>
        <v/>
      </c>
      <c r="J109" s="117"/>
      <c r="K109" s="117"/>
      <c r="L109" s="117"/>
      <c r="M109" s="84"/>
      <c r="O109" s="75" t="str">
        <f t="shared" si="13"/>
        <v/>
      </c>
      <c r="P109" s="75" t="str">
        <f t="shared" si="14"/>
        <v/>
      </c>
      <c r="Q109" s="75" t="str">
        <f t="shared" si="15"/>
        <v/>
      </c>
      <c r="R109" s="75" t="str">
        <f t="shared" si="16"/>
        <v/>
      </c>
      <c r="V109" s="75">
        <v>4263</v>
      </c>
      <c r="W109" s="75" t="s">
        <v>165</v>
      </c>
      <c r="Y109" s="290" t="str">
        <f t="shared" si="27"/>
        <v>42</v>
      </c>
      <c r="Z109" s="75" t="str">
        <f t="shared" si="22"/>
        <v>426</v>
      </c>
      <c r="AB109" t="s">
        <v>1700</v>
      </c>
      <c r="AC109" t="s">
        <v>1701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23"/>
        <v/>
      </c>
      <c r="E110" s="85"/>
      <c r="F110" s="80" t="str">
        <f t="shared" si="24"/>
        <v/>
      </c>
      <c r="G110" s="118"/>
      <c r="H110" s="80" t="str">
        <f t="shared" si="25"/>
        <v/>
      </c>
      <c r="I110" s="80" t="str">
        <f t="shared" si="26"/>
        <v/>
      </c>
      <c r="J110" s="117"/>
      <c r="K110" s="117"/>
      <c r="L110" s="117"/>
      <c r="M110" s="84"/>
      <c r="O110" s="75" t="str">
        <f t="shared" si="13"/>
        <v/>
      </c>
      <c r="P110" s="75" t="str">
        <f t="shared" si="14"/>
        <v/>
      </c>
      <c r="Q110" s="75" t="str">
        <f t="shared" si="15"/>
        <v/>
      </c>
      <c r="R110" s="75" t="str">
        <f t="shared" si="16"/>
        <v/>
      </c>
      <c r="V110" s="75">
        <v>4264</v>
      </c>
      <c r="W110" s="75" t="s">
        <v>120</v>
      </c>
      <c r="Y110" s="290" t="str">
        <f t="shared" si="27"/>
        <v>42</v>
      </c>
      <c r="Z110" s="75" t="str">
        <f t="shared" si="22"/>
        <v>426</v>
      </c>
      <c r="AB110" t="s">
        <v>1942</v>
      </c>
      <c r="AC110" t="s">
        <v>1943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23"/>
        <v/>
      </c>
      <c r="E111" s="85"/>
      <c r="F111" s="80" t="str">
        <f t="shared" si="24"/>
        <v/>
      </c>
      <c r="G111" s="118"/>
      <c r="H111" s="80" t="str">
        <f t="shared" si="25"/>
        <v/>
      </c>
      <c r="I111" s="80" t="str">
        <f t="shared" si="26"/>
        <v/>
      </c>
      <c r="J111" s="117"/>
      <c r="K111" s="117"/>
      <c r="L111" s="117"/>
      <c r="M111" s="84"/>
      <c r="O111" s="75" t="str">
        <f t="shared" si="13"/>
        <v/>
      </c>
      <c r="P111" s="75" t="str">
        <f t="shared" si="14"/>
        <v/>
      </c>
      <c r="Q111" s="75" t="str">
        <f t="shared" si="15"/>
        <v/>
      </c>
      <c r="R111" s="75" t="str">
        <f t="shared" si="16"/>
        <v/>
      </c>
      <c r="V111" s="75">
        <v>4312</v>
      </c>
      <c r="W111" s="75" t="s">
        <v>122</v>
      </c>
      <c r="Y111" s="290" t="str">
        <f t="shared" si="27"/>
        <v>43</v>
      </c>
      <c r="Z111" s="75" t="str">
        <f t="shared" si="22"/>
        <v>431</v>
      </c>
      <c r="AB111" t="s">
        <v>1944</v>
      </c>
      <c r="AC111" t="s">
        <v>1945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23"/>
        <v/>
      </c>
      <c r="E112" s="85"/>
      <c r="F112" s="80" t="str">
        <f t="shared" si="24"/>
        <v/>
      </c>
      <c r="G112" s="118"/>
      <c r="H112" s="80" t="str">
        <f t="shared" si="25"/>
        <v/>
      </c>
      <c r="I112" s="80" t="str">
        <f t="shared" si="26"/>
        <v/>
      </c>
      <c r="J112" s="117"/>
      <c r="K112" s="117"/>
      <c r="L112" s="117"/>
      <c r="M112" s="84"/>
      <c r="O112" s="75" t="str">
        <f t="shared" si="13"/>
        <v/>
      </c>
      <c r="P112" s="75" t="str">
        <f t="shared" si="14"/>
        <v/>
      </c>
      <c r="Q112" s="75" t="str">
        <f t="shared" si="15"/>
        <v/>
      </c>
      <c r="R112" s="75" t="str">
        <f t="shared" si="16"/>
        <v/>
      </c>
      <c r="V112" s="75">
        <v>4411</v>
      </c>
      <c r="W112" s="75" t="s">
        <v>166</v>
      </c>
      <c r="Y112" s="290" t="str">
        <f t="shared" si="27"/>
        <v>44</v>
      </c>
      <c r="Z112" s="75" t="str">
        <f t="shared" si="22"/>
        <v>441</v>
      </c>
      <c r="AB112" t="s">
        <v>1946</v>
      </c>
      <c r="AC112" t="s">
        <v>1947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23"/>
        <v/>
      </c>
      <c r="E113" s="85"/>
      <c r="F113" s="80" t="str">
        <f t="shared" si="24"/>
        <v/>
      </c>
      <c r="G113" s="118"/>
      <c r="H113" s="80" t="str">
        <f t="shared" si="25"/>
        <v/>
      </c>
      <c r="I113" s="80" t="str">
        <f t="shared" si="26"/>
        <v/>
      </c>
      <c r="J113" s="117"/>
      <c r="K113" s="117"/>
      <c r="L113" s="117"/>
      <c r="M113" s="84"/>
      <c r="O113" s="75" t="str">
        <f t="shared" si="13"/>
        <v/>
      </c>
      <c r="P113" s="75" t="str">
        <f t="shared" si="14"/>
        <v/>
      </c>
      <c r="Q113" s="75" t="str">
        <f t="shared" si="15"/>
        <v/>
      </c>
      <c r="R113" s="75" t="str">
        <f t="shared" si="16"/>
        <v/>
      </c>
      <c r="V113" s="75">
        <v>4511</v>
      </c>
      <c r="W113" s="75" t="s">
        <v>121</v>
      </c>
      <c r="Y113" s="290" t="str">
        <f t="shared" si="27"/>
        <v>45</v>
      </c>
      <c r="Z113" s="75" t="str">
        <f t="shared" si="22"/>
        <v>451</v>
      </c>
      <c r="AB113" t="s">
        <v>1648</v>
      </c>
      <c r="AC113" t="s">
        <v>1649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23"/>
        <v/>
      </c>
      <c r="E114" s="85"/>
      <c r="F114" s="80" t="str">
        <f t="shared" si="24"/>
        <v/>
      </c>
      <c r="G114" s="118"/>
      <c r="H114" s="80" t="str">
        <f t="shared" si="25"/>
        <v/>
      </c>
      <c r="I114" s="80" t="str">
        <f t="shared" si="26"/>
        <v/>
      </c>
      <c r="J114" s="117"/>
      <c r="K114" s="117"/>
      <c r="L114" s="117"/>
      <c r="M114" s="84"/>
      <c r="O114" s="75" t="str">
        <f t="shared" si="13"/>
        <v/>
      </c>
      <c r="P114" s="75" t="str">
        <f t="shared" si="14"/>
        <v/>
      </c>
      <c r="Q114" s="75" t="str">
        <f t="shared" si="15"/>
        <v/>
      </c>
      <c r="R114" s="75" t="str">
        <f t="shared" si="16"/>
        <v/>
      </c>
      <c r="V114" s="75">
        <v>4521</v>
      </c>
      <c r="W114" s="75" t="s">
        <v>140</v>
      </c>
      <c r="Y114" s="290" t="str">
        <f t="shared" si="27"/>
        <v>45</v>
      </c>
      <c r="Z114" s="75" t="str">
        <f t="shared" si="22"/>
        <v>452</v>
      </c>
      <c r="AB114" t="s">
        <v>1708</v>
      </c>
      <c r="AC114" t="s">
        <v>1948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23"/>
        <v/>
      </c>
      <c r="E115" s="85"/>
      <c r="F115" s="80" t="str">
        <f t="shared" si="24"/>
        <v/>
      </c>
      <c r="G115" s="118"/>
      <c r="H115" s="80" t="str">
        <f t="shared" si="25"/>
        <v/>
      </c>
      <c r="I115" s="80" t="str">
        <f t="shared" si="26"/>
        <v/>
      </c>
      <c r="J115" s="117"/>
      <c r="K115" s="117"/>
      <c r="L115" s="117"/>
      <c r="M115" s="84"/>
      <c r="O115" s="75" t="str">
        <f t="shared" si="13"/>
        <v/>
      </c>
      <c r="P115" s="75" t="str">
        <f t="shared" si="14"/>
        <v/>
      </c>
      <c r="Q115" s="75" t="str">
        <f t="shared" si="15"/>
        <v/>
      </c>
      <c r="R115" s="75" t="str">
        <f t="shared" si="16"/>
        <v/>
      </c>
      <c r="V115" s="75">
        <v>4531</v>
      </c>
      <c r="W115" s="75" t="s">
        <v>183</v>
      </c>
      <c r="Y115" s="290" t="str">
        <f t="shared" si="27"/>
        <v>45</v>
      </c>
      <c r="Z115" s="75" t="str">
        <f t="shared" si="22"/>
        <v>453</v>
      </c>
      <c r="AB115" t="s">
        <v>1949</v>
      </c>
      <c r="AC115" t="s">
        <v>1950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23"/>
        <v/>
      </c>
      <c r="E116" s="85"/>
      <c r="F116" s="80" t="str">
        <f t="shared" si="24"/>
        <v/>
      </c>
      <c r="G116" s="118"/>
      <c r="H116" s="80" t="str">
        <f t="shared" si="25"/>
        <v/>
      </c>
      <c r="I116" s="80" t="str">
        <f t="shared" si="26"/>
        <v/>
      </c>
      <c r="J116" s="117"/>
      <c r="K116" s="117"/>
      <c r="L116" s="117"/>
      <c r="M116" s="84"/>
      <c r="O116" s="75" t="str">
        <f t="shared" si="13"/>
        <v/>
      </c>
      <c r="P116" s="75" t="str">
        <f t="shared" si="14"/>
        <v/>
      </c>
      <c r="Q116" s="75" t="str">
        <f t="shared" si="15"/>
        <v/>
      </c>
      <c r="R116" s="75" t="str">
        <f t="shared" si="16"/>
        <v/>
      </c>
      <c r="V116" s="75">
        <v>4541</v>
      </c>
      <c r="W116" s="75" t="s">
        <v>135</v>
      </c>
      <c r="Y116" s="290" t="str">
        <f t="shared" si="27"/>
        <v>45</v>
      </c>
      <c r="Z116" s="75" t="str">
        <f t="shared" si="22"/>
        <v>454</v>
      </c>
      <c r="AB116" t="s">
        <v>3465</v>
      </c>
      <c r="AC116" t="s">
        <v>3466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23"/>
        <v/>
      </c>
      <c r="E117" s="85"/>
      <c r="F117" s="80" t="str">
        <f t="shared" si="24"/>
        <v/>
      </c>
      <c r="G117" s="118"/>
      <c r="H117" s="80" t="str">
        <f t="shared" si="25"/>
        <v/>
      </c>
      <c r="I117" s="80" t="str">
        <f t="shared" si="26"/>
        <v/>
      </c>
      <c r="J117" s="117"/>
      <c r="K117" s="117"/>
      <c r="L117" s="117"/>
      <c r="M117" s="84"/>
      <c r="O117" s="75" t="str">
        <f t="shared" si="13"/>
        <v/>
      </c>
      <c r="P117" s="75" t="str">
        <f t="shared" si="14"/>
        <v/>
      </c>
      <c r="Q117" s="75" t="str">
        <f t="shared" si="15"/>
        <v/>
      </c>
      <c r="R117" s="75" t="str">
        <f t="shared" si="16"/>
        <v/>
      </c>
      <c r="V117" s="75">
        <v>5121</v>
      </c>
      <c r="W117" s="75" t="s">
        <v>191</v>
      </c>
      <c r="Y117" s="290" t="str">
        <f t="shared" si="27"/>
        <v>51</v>
      </c>
      <c r="Z117" s="75" t="str">
        <f t="shared" si="22"/>
        <v>512</v>
      </c>
      <c r="AB117" t="s">
        <v>1951</v>
      </c>
      <c r="AC117" t="s">
        <v>1952</v>
      </c>
      <c r="AD117" s="75" t="s">
        <v>5139</v>
      </c>
      <c r="AE117" s="75" t="s">
        <v>5140</v>
      </c>
      <c r="AF117" s="75" t="s">
        <v>5165</v>
      </c>
      <c r="AG117" s="75" t="s">
        <v>5172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23"/>
        <v/>
      </c>
      <c r="E118" s="85"/>
      <c r="F118" s="80" t="str">
        <f t="shared" si="24"/>
        <v/>
      </c>
      <c r="G118" s="118"/>
      <c r="H118" s="80" t="str">
        <f t="shared" si="25"/>
        <v/>
      </c>
      <c r="I118" s="80" t="str">
        <f t="shared" si="26"/>
        <v/>
      </c>
      <c r="J118" s="117"/>
      <c r="K118" s="117"/>
      <c r="L118" s="117"/>
      <c r="M118" s="84"/>
      <c r="O118" s="75" t="str">
        <f t="shared" si="13"/>
        <v/>
      </c>
      <c r="P118" s="75" t="str">
        <f t="shared" si="14"/>
        <v/>
      </c>
      <c r="Q118" s="75" t="str">
        <f t="shared" si="15"/>
        <v/>
      </c>
      <c r="R118" s="75" t="str">
        <f t="shared" si="16"/>
        <v/>
      </c>
      <c r="V118" s="75">
        <v>5443</v>
      </c>
      <c r="W118" s="75" t="s">
        <v>167</v>
      </c>
      <c r="Y118" s="290" t="str">
        <f t="shared" si="27"/>
        <v>54</v>
      </c>
      <c r="Z118" s="75" t="str">
        <f t="shared" si="22"/>
        <v>544</v>
      </c>
      <c r="AB118" t="s">
        <v>1650</v>
      </c>
      <c r="AC118" t="s">
        <v>1651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23"/>
        <v/>
      </c>
      <c r="E119" s="85"/>
      <c r="F119" s="80" t="str">
        <f t="shared" si="24"/>
        <v/>
      </c>
      <c r="G119" s="118"/>
      <c r="H119" s="80" t="str">
        <f t="shared" si="25"/>
        <v/>
      </c>
      <c r="I119" s="80" t="str">
        <f t="shared" si="26"/>
        <v/>
      </c>
      <c r="J119" s="117"/>
      <c r="K119" s="117"/>
      <c r="L119" s="117"/>
      <c r="M119" s="84"/>
      <c r="O119" s="75" t="str">
        <f t="shared" si="13"/>
        <v/>
      </c>
      <c r="P119" s="75" t="str">
        <f t="shared" si="14"/>
        <v/>
      </c>
      <c r="Q119" s="75" t="str">
        <f t="shared" si="15"/>
        <v/>
      </c>
      <c r="R119" s="75" t="str">
        <f t="shared" si="16"/>
        <v/>
      </c>
      <c r="V119" s="75">
        <v>5121</v>
      </c>
      <c r="W119" s="75" t="s">
        <v>639</v>
      </c>
      <c r="Y119" s="290" t="str">
        <f t="shared" si="27"/>
        <v>51</v>
      </c>
      <c r="Z119" s="75" t="str">
        <f t="shared" ref="Z119:Z129" si="28">LEFT(V119,3)</f>
        <v>512</v>
      </c>
      <c r="AB119" t="s">
        <v>1953</v>
      </c>
      <c r="AC119" t="s">
        <v>1954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23"/>
        <v/>
      </c>
      <c r="E120" s="85"/>
      <c r="F120" s="80" t="str">
        <f t="shared" si="24"/>
        <v/>
      </c>
      <c r="G120" s="118"/>
      <c r="H120" s="80" t="str">
        <f t="shared" si="25"/>
        <v/>
      </c>
      <c r="I120" s="80" t="str">
        <f t="shared" si="26"/>
        <v/>
      </c>
      <c r="J120" s="117"/>
      <c r="K120" s="117"/>
      <c r="L120" s="117"/>
      <c r="M120" s="84"/>
      <c r="O120" s="75" t="str">
        <f t="shared" si="13"/>
        <v/>
      </c>
      <c r="P120" s="75" t="str">
        <f t="shared" si="14"/>
        <v/>
      </c>
      <c r="Q120" s="75" t="str">
        <f t="shared" si="15"/>
        <v/>
      </c>
      <c r="R120" s="75" t="str">
        <f t="shared" si="16"/>
        <v/>
      </c>
      <c r="V120" s="75">
        <v>5122</v>
      </c>
      <c r="W120" s="75" t="s">
        <v>640</v>
      </c>
      <c r="Y120" s="290" t="str">
        <f t="shared" si="27"/>
        <v>51</v>
      </c>
      <c r="Z120" s="75" t="str">
        <f t="shared" si="28"/>
        <v>512</v>
      </c>
      <c r="AB120" t="s">
        <v>1955</v>
      </c>
      <c r="AC120" t="s">
        <v>1956</v>
      </c>
      <c r="AD120" s="75" t="s">
        <v>5141</v>
      </c>
      <c r="AE120" s="75" t="s">
        <v>5142</v>
      </c>
      <c r="AF120" s="75" t="s">
        <v>5167</v>
      </c>
      <c r="AG120" s="75" t="s">
        <v>5168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23"/>
        <v/>
      </c>
      <c r="E121" s="85"/>
      <c r="F121" s="80" t="str">
        <f t="shared" si="24"/>
        <v/>
      </c>
      <c r="G121" s="118"/>
      <c r="H121" s="80" t="str">
        <f t="shared" si="25"/>
        <v/>
      </c>
      <c r="I121" s="80" t="str">
        <f t="shared" si="26"/>
        <v/>
      </c>
      <c r="J121" s="117"/>
      <c r="K121" s="117"/>
      <c r="L121" s="117"/>
      <c r="M121" s="84"/>
      <c r="O121" s="75" t="str">
        <f t="shared" si="13"/>
        <v/>
      </c>
      <c r="P121" s="75" t="str">
        <f t="shared" si="14"/>
        <v/>
      </c>
      <c r="Q121" s="75" t="str">
        <f t="shared" si="15"/>
        <v/>
      </c>
      <c r="R121" s="75" t="str">
        <f t="shared" si="16"/>
        <v/>
      </c>
      <c r="V121" s="75">
        <v>5141</v>
      </c>
      <c r="W121" s="75" t="s">
        <v>641</v>
      </c>
      <c r="Y121" s="290" t="str">
        <f t="shared" si="27"/>
        <v>51</v>
      </c>
      <c r="Z121" s="75" t="str">
        <f t="shared" si="28"/>
        <v>514</v>
      </c>
      <c r="AB121" t="s">
        <v>1973</v>
      </c>
      <c r="AC121" t="s">
        <v>1974</v>
      </c>
      <c r="AD121" s="75" t="s">
        <v>5139</v>
      </c>
      <c r="AE121" s="75" t="s">
        <v>5140</v>
      </c>
      <c r="AF121" s="75" t="s">
        <v>5165</v>
      </c>
      <c r="AG121" s="75" t="s">
        <v>5172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23"/>
        <v/>
      </c>
      <c r="E122" s="85"/>
      <c r="F122" s="80" t="str">
        <f t="shared" si="24"/>
        <v/>
      </c>
      <c r="G122" s="118"/>
      <c r="H122" s="80" t="str">
        <f t="shared" si="25"/>
        <v/>
      </c>
      <c r="I122" s="80" t="str">
        <f t="shared" si="26"/>
        <v/>
      </c>
      <c r="J122" s="117"/>
      <c r="K122" s="117"/>
      <c r="L122" s="117"/>
      <c r="M122" s="84"/>
      <c r="O122" s="75" t="str">
        <f t="shared" si="13"/>
        <v/>
      </c>
      <c r="P122" s="75" t="str">
        <f t="shared" si="14"/>
        <v/>
      </c>
      <c r="Q122" s="75" t="str">
        <f t="shared" si="15"/>
        <v/>
      </c>
      <c r="R122" s="75" t="str">
        <f t="shared" si="16"/>
        <v/>
      </c>
      <c r="V122" s="75">
        <v>5181</v>
      </c>
      <c r="W122" s="75" t="s">
        <v>642</v>
      </c>
      <c r="Y122" s="290" t="str">
        <f t="shared" si="27"/>
        <v>51</v>
      </c>
      <c r="Z122" s="75" t="str">
        <f t="shared" si="28"/>
        <v>518</v>
      </c>
      <c r="AB122" t="s">
        <v>1975</v>
      </c>
      <c r="AC122" t="s">
        <v>1976</v>
      </c>
      <c r="AD122" s="75" t="s">
        <v>5155</v>
      </c>
      <c r="AE122" s="75" t="s">
        <v>5156</v>
      </c>
      <c r="AF122" s="75" t="s">
        <v>5165</v>
      </c>
      <c r="AG122" s="75" t="s">
        <v>5176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23"/>
        <v/>
      </c>
      <c r="E123" s="85"/>
      <c r="F123" s="80" t="str">
        <f t="shared" si="24"/>
        <v/>
      </c>
      <c r="G123" s="118"/>
      <c r="H123" s="80" t="str">
        <f t="shared" si="25"/>
        <v/>
      </c>
      <c r="I123" s="80" t="str">
        <f t="shared" si="26"/>
        <v/>
      </c>
      <c r="J123" s="117"/>
      <c r="K123" s="117"/>
      <c r="L123" s="117"/>
      <c r="M123" s="84"/>
      <c r="O123" s="75" t="str">
        <f t="shared" si="13"/>
        <v/>
      </c>
      <c r="P123" s="75" t="str">
        <f t="shared" si="14"/>
        <v/>
      </c>
      <c r="Q123" s="75" t="str">
        <f t="shared" si="15"/>
        <v/>
      </c>
      <c r="R123" s="75" t="str">
        <f t="shared" si="16"/>
        <v/>
      </c>
      <c r="V123" s="75">
        <v>5183</v>
      </c>
      <c r="W123" s="75" t="s">
        <v>643</v>
      </c>
      <c r="Y123" s="290" t="str">
        <f t="shared" si="27"/>
        <v>51</v>
      </c>
      <c r="Z123" s="75" t="str">
        <f t="shared" si="28"/>
        <v>518</v>
      </c>
      <c r="AB123" t="s">
        <v>1977</v>
      </c>
      <c r="AC123" t="s">
        <v>1978</v>
      </c>
      <c r="AD123" s="75" t="s">
        <v>5145</v>
      </c>
      <c r="AE123" s="75" t="s">
        <v>5146</v>
      </c>
      <c r="AF123" s="75" t="s">
        <v>5165</v>
      </c>
      <c r="AG123" s="75" t="s">
        <v>5174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23"/>
        <v/>
      </c>
      <c r="E124" s="85"/>
      <c r="F124" s="80" t="str">
        <f t="shared" si="24"/>
        <v/>
      </c>
      <c r="G124" s="118"/>
      <c r="H124" s="80" t="str">
        <f t="shared" si="25"/>
        <v/>
      </c>
      <c r="I124" s="80" t="str">
        <f t="shared" si="26"/>
        <v/>
      </c>
      <c r="J124" s="117"/>
      <c r="K124" s="117"/>
      <c r="L124" s="117"/>
      <c r="M124" s="84"/>
      <c r="O124" s="75" t="str">
        <f t="shared" si="13"/>
        <v/>
      </c>
      <c r="P124" s="75" t="str">
        <f t="shared" si="14"/>
        <v/>
      </c>
      <c r="Q124" s="75" t="str">
        <f t="shared" si="15"/>
        <v/>
      </c>
      <c r="R124" s="75" t="str">
        <f t="shared" si="16"/>
        <v/>
      </c>
      <c r="V124" s="75">
        <v>5422</v>
      </c>
      <c r="W124" s="75" t="s">
        <v>644</v>
      </c>
      <c r="Y124" s="290" t="str">
        <f t="shared" si="27"/>
        <v>54</v>
      </c>
      <c r="Z124" s="75" t="str">
        <f t="shared" si="28"/>
        <v>542</v>
      </c>
      <c r="AB124" t="s">
        <v>1979</v>
      </c>
      <c r="AC124" t="s">
        <v>1980</v>
      </c>
      <c r="AD124" s="75" t="s">
        <v>5151</v>
      </c>
      <c r="AE124" s="75" t="s">
        <v>5152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23"/>
        <v/>
      </c>
      <c r="E125" s="85"/>
      <c r="F125" s="80" t="str">
        <f t="shared" si="24"/>
        <v/>
      </c>
      <c r="G125" s="118"/>
      <c r="H125" s="80" t="str">
        <f t="shared" si="25"/>
        <v/>
      </c>
      <c r="I125" s="80" t="str">
        <f t="shared" si="26"/>
        <v/>
      </c>
      <c r="J125" s="117"/>
      <c r="K125" s="117"/>
      <c r="L125" s="117"/>
      <c r="M125" s="84"/>
      <c r="O125" s="75" t="str">
        <f t="shared" si="13"/>
        <v/>
      </c>
      <c r="P125" s="75" t="str">
        <f t="shared" si="14"/>
        <v/>
      </c>
      <c r="Q125" s="75" t="str">
        <f t="shared" si="15"/>
        <v/>
      </c>
      <c r="R125" s="75" t="str">
        <f t="shared" si="16"/>
        <v/>
      </c>
      <c r="V125" s="75">
        <v>5431</v>
      </c>
      <c r="W125" s="75" t="s">
        <v>264</v>
      </c>
      <c r="Y125" s="290" t="str">
        <f t="shared" si="27"/>
        <v>54</v>
      </c>
      <c r="Z125" s="75" t="str">
        <f t="shared" si="28"/>
        <v>543</v>
      </c>
      <c r="AB125" t="s">
        <v>963</v>
      </c>
      <c r="AC125" t="s">
        <v>1652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23"/>
        <v/>
      </c>
      <c r="E126" s="85"/>
      <c r="F126" s="80" t="str">
        <f t="shared" si="24"/>
        <v/>
      </c>
      <c r="G126" s="118"/>
      <c r="H126" s="80" t="str">
        <f t="shared" si="25"/>
        <v/>
      </c>
      <c r="I126" s="80" t="str">
        <f t="shared" si="26"/>
        <v/>
      </c>
      <c r="J126" s="117"/>
      <c r="K126" s="117"/>
      <c r="L126" s="117"/>
      <c r="M126" s="84"/>
      <c r="O126" s="75" t="str">
        <f t="shared" si="13"/>
        <v/>
      </c>
      <c r="P126" s="75" t="str">
        <f t="shared" si="14"/>
        <v/>
      </c>
      <c r="Q126" s="75" t="str">
        <f t="shared" si="15"/>
        <v/>
      </c>
      <c r="R126" s="75" t="str">
        <f t="shared" si="16"/>
        <v/>
      </c>
      <c r="V126" s="75">
        <v>5443</v>
      </c>
      <c r="W126" s="75" t="s">
        <v>645</v>
      </c>
      <c r="Y126" s="290" t="str">
        <f t="shared" si="27"/>
        <v>54</v>
      </c>
      <c r="Z126" s="75" t="str">
        <f t="shared" si="28"/>
        <v>544</v>
      </c>
      <c r="AB126" t="s">
        <v>1981</v>
      </c>
      <c r="AC126" t="s">
        <v>3467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23"/>
        <v/>
      </c>
      <c r="E127" s="85"/>
      <c r="F127" s="80" t="str">
        <f t="shared" si="24"/>
        <v/>
      </c>
      <c r="G127" s="118"/>
      <c r="H127" s="80" t="str">
        <f t="shared" si="25"/>
        <v/>
      </c>
      <c r="I127" s="80" t="str">
        <f t="shared" si="26"/>
        <v/>
      </c>
      <c r="J127" s="117"/>
      <c r="K127" s="117"/>
      <c r="L127" s="117"/>
      <c r="M127" s="84"/>
      <c r="O127" s="75" t="str">
        <f t="shared" si="13"/>
        <v/>
      </c>
      <c r="P127" s="75" t="str">
        <f t="shared" si="14"/>
        <v/>
      </c>
      <c r="Q127" s="75" t="str">
        <f t="shared" si="15"/>
        <v/>
      </c>
      <c r="R127" s="75" t="str">
        <f t="shared" si="16"/>
        <v/>
      </c>
      <c r="V127" s="75">
        <v>5445</v>
      </c>
      <c r="W127" s="75" t="s">
        <v>646</v>
      </c>
      <c r="Y127" s="290" t="str">
        <f t="shared" si="27"/>
        <v>54</v>
      </c>
      <c r="Z127" s="75" t="str">
        <f t="shared" si="28"/>
        <v>544</v>
      </c>
      <c r="AB127" t="s">
        <v>1982</v>
      </c>
      <c r="AC127" t="s">
        <v>1983</v>
      </c>
      <c r="AD127" s="75" t="s">
        <v>5139</v>
      </c>
      <c r="AE127" s="75" t="s">
        <v>5140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23"/>
        <v/>
      </c>
      <c r="E128" s="85"/>
      <c r="F128" s="80" t="str">
        <f t="shared" si="24"/>
        <v/>
      </c>
      <c r="G128" s="118"/>
      <c r="H128" s="80" t="str">
        <f t="shared" si="25"/>
        <v/>
      </c>
      <c r="I128" s="80" t="str">
        <f t="shared" si="26"/>
        <v/>
      </c>
      <c r="J128" s="117"/>
      <c r="K128" s="117"/>
      <c r="L128" s="117"/>
      <c r="M128" s="84"/>
      <c r="O128" s="75" t="str">
        <f t="shared" si="13"/>
        <v/>
      </c>
      <c r="P128" s="75" t="str">
        <f t="shared" si="14"/>
        <v/>
      </c>
      <c r="Q128" s="75" t="str">
        <f t="shared" si="15"/>
        <v/>
      </c>
      <c r="R128" s="75" t="str">
        <f t="shared" si="16"/>
        <v/>
      </c>
      <c r="V128" s="75">
        <v>5453</v>
      </c>
      <c r="W128" s="75" t="s">
        <v>647</v>
      </c>
      <c r="Y128" s="290" t="str">
        <f t="shared" si="27"/>
        <v>54</v>
      </c>
      <c r="Z128" s="75" t="str">
        <f t="shared" si="28"/>
        <v>545</v>
      </c>
      <c r="AB128" t="s">
        <v>1984</v>
      </c>
      <c r="AC128" t="s">
        <v>3468</v>
      </c>
      <c r="AD128" s="75" t="s">
        <v>5155</v>
      </c>
      <c r="AE128" s="75" t="s">
        <v>5156</v>
      </c>
      <c r="AF128" s="75" t="s">
        <v>5165</v>
      </c>
      <c r="AG128" s="75" t="s">
        <v>5176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3"/>
        <v/>
      </c>
      <c r="E129" s="85"/>
      <c r="F129" s="80" t="str">
        <f t="shared" si="24"/>
        <v/>
      </c>
      <c r="G129" s="118"/>
      <c r="H129" s="80" t="str">
        <f t="shared" si="25"/>
        <v/>
      </c>
      <c r="I129" s="80" t="str">
        <f t="shared" si="26"/>
        <v/>
      </c>
      <c r="J129" s="117"/>
      <c r="K129" s="117"/>
      <c r="L129" s="117"/>
      <c r="M129" s="84"/>
      <c r="O129" s="75" t="str">
        <f t="shared" si="13"/>
        <v/>
      </c>
      <c r="P129" s="75" t="str">
        <f t="shared" si="14"/>
        <v/>
      </c>
      <c r="Q129" s="75" t="str">
        <f t="shared" si="15"/>
        <v/>
      </c>
      <c r="R129" s="75" t="str">
        <f t="shared" si="16"/>
        <v/>
      </c>
      <c r="V129" s="75">
        <v>5472</v>
      </c>
      <c r="W129" s="75" t="s">
        <v>648</v>
      </c>
      <c r="Y129" s="290" t="str">
        <f t="shared" si="27"/>
        <v>54</v>
      </c>
      <c r="Z129" s="75" t="str">
        <f t="shared" si="28"/>
        <v>547</v>
      </c>
      <c r="AB129" t="s">
        <v>3469</v>
      </c>
      <c r="AC129" t="s">
        <v>3470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3"/>
        <v/>
      </c>
      <c r="E130" s="85"/>
      <c r="F130" s="80" t="str">
        <f t="shared" si="24"/>
        <v/>
      </c>
      <c r="G130" s="118"/>
      <c r="H130" s="80" t="str">
        <f t="shared" si="25"/>
        <v/>
      </c>
      <c r="I130" s="80" t="str">
        <f t="shared" si="26"/>
        <v/>
      </c>
      <c r="J130" s="117"/>
      <c r="K130" s="117"/>
      <c r="L130" s="117"/>
      <c r="M130" s="84"/>
      <c r="O130" s="75" t="str">
        <f t="shared" si="13"/>
        <v/>
      </c>
      <c r="P130" s="75" t="str">
        <f t="shared" si="14"/>
        <v/>
      </c>
      <c r="Q130" s="75" t="str">
        <f t="shared" si="15"/>
        <v/>
      </c>
      <c r="R130" s="75" t="str">
        <f t="shared" si="16"/>
        <v/>
      </c>
      <c r="AB130" t="s">
        <v>1985</v>
      </c>
      <c r="AC130" t="s">
        <v>1986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29">IFERROR(VLOOKUP(C131,$S$6:$T$24,2,FALSE),"")</f>
        <v/>
      </c>
      <c r="E131" s="85"/>
      <c r="F131" s="80" t="str">
        <f t="shared" si="24"/>
        <v/>
      </c>
      <c r="G131" s="118"/>
      <c r="H131" s="80" t="str">
        <f t="shared" si="25"/>
        <v/>
      </c>
      <c r="I131" s="80" t="str">
        <f t="shared" si="26"/>
        <v/>
      </c>
      <c r="J131" s="117"/>
      <c r="K131" s="117"/>
      <c r="L131" s="117"/>
      <c r="M131" s="84"/>
      <c r="O131" s="75" t="str">
        <f t="shared" si="13"/>
        <v/>
      </c>
      <c r="P131" s="75" t="str">
        <f t="shared" si="14"/>
        <v/>
      </c>
      <c r="Q131" s="75" t="str">
        <f t="shared" si="15"/>
        <v/>
      </c>
      <c r="R131" s="75" t="str">
        <f t="shared" si="16"/>
        <v/>
      </c>
      <c r="AB131" t="s">
        <v>1987</v>
      </c>
      <c r="AC131" t="s">
        <v>1988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9"/>
        <v/>
      </c>
      <c r="E132" s="85"/>
      <c r="F132" s="80" t="str">
        <f t="shared" ref="F132:F195" si="30">IFERROR(VLOOKUP(E132,$V$5:$X$129,2,FALSE),"")</f>
        <v/>
      </c>
      <c r="G132" s="118"/>
      <c r="H132" s="80" t="str">
        <f t="shared" ref="H132:H195" si="31">IFERROR(VLOOKUP(G132,$AB$6:$AC$327,2,FALSE),"")</f>
        <v/>
      </c>
      <c r="I132" s="80" t="str">
        <f t="shared" ref="I132:I195" si="32">IFERROR(VLOOKUP(G132,$AB$6:$AF$327,3,FALSE),"")</f>
        <v/>
      </c>
      <c r="J132" s="117"/>
      <c r="K132" s="117"/>
      <c r="L132" s="117"/>
      <c r="M132" s="84"/>
      <c r="O132" s="75" t="str">
        <f t="shared" ref="O132:O195" si="33">LEFT(E132,3)</f>
        <v/>
      </c>
      <c r="P132" s="75" t="str">
        <f t="shared" ref="P132:P195" si="34">LEFT(E132,2)</f>
        <v/>
      </c>
      <c r="Q132" s="75" t="str">
        <f t="shared" ref="Q132:Q195" si="35">LEFT(C132,3)</f>
        <v/>
      </c>
      <c r="R132" s="75" t="str">
        <f t="shared" ref="R132:R195" si="36">MID(I132,2,2)</f>
        <v/>
      </c>
      <c r="AB132" t="s">
        <v>1989</v>
      </c>
      <c r="AC132" t="s">
        <v>1990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9"/>
        <v/>
      </c>
      <c r="E133" s="85"/>
      <c r="F133" s="80" t="str">
        <f t="shared" si="30"/>
        <v/>
      </c>
      <c r="G133" s="118"/>
      <c r="H133" s="80" t="str">
        <f t="shared" si="31"/>
        <v/>
      </c>
      <c r="I133" s="80" t="str">
        <f t="shared" si="32"/>
        <v/>
      </c>
      <c r="J133" s="117"/>
      <c r="K133" s="117"/>
      <c r="L133" s="117"/>
      <c r="M133" s="84"/>
      <c r="O133" s="75" t="str">
        <f t="shared" si="33"/>
        <v/>
      </c>
      <c r="P133" s="75" t="str">
        <f t="shared" si="34"/>
        <v/>
      </c>
      <c r="Q133" s="75" t="str">
        <f t="shared" si="35"/>
        <v/>
      </c>
      <c r="R133" s="75" t="str">
        <f t="shared" si="36"/>
        <v/>
      </c>
      <c r="AB133" t="s">
        <v>3471</v>
      </c>
      <c r="AC133" t="s">
        <v>3472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9"/>
        <v/>
      </c>
      <c r="E134" s="85"/>
      <c r="F134" s="80" t="str">
        <f t="shared" si="30"/>
        <v/>
      </c>
      <c r="G134" s="118"/>
      <c r="H134" s="80" t="str">
        <f t="shared" si="31"/>
        <v/>
      </c>
      <c r="I134" s="80" t="str">
        <f t="shared" si="32"/>
        <v/>
      </c>
      <c r="J134" s="117"/>
      <c r="K134" s="117"/>
      <c r="L134" s="117"/>
      <c r="M134" s="84"/>
      <c r="O134" s="75" t="str">
        <f t="shared" si="33"/>
        <v/>
      </c>
      <c r="P134" s="75" t="str">
        <f t="shared" si="34"/>
        <v/>
      </c>
      <c r="Q134" s="75" t="str">
        <f t="shared" si="35"/>
        <v/>
      </c>
      <c r="R134" s="75" t="str">
        <f t="shared" si="36"/>
        <v/>
      </c>
      <c r="AB134" t="s">
        <v>1994</v>
      </c>
      <c r="AC134" t="s">
        <v>1995</v>
      </c>
      <c r="AD134" s="75" t="s">
        <v>5155</v>
      </c>
      <c r="AE134" s="75" t="s">
        <v>5156</v>
      </c>
      <c r="AF134" s="75" t="s">
        <v>5165</v>
      </c>
      <c r="AG134" s="75" t="s">
        <v>5176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9"/>
        <v/>
      </c>
      <c r="E135" s="85"/>
      <c r="F135" s="80" t="str">
        <f t="shared" si="30"/>
        <v/>
      </c>
      <c r="G135" s="118"/>
      <c r="H135" s="80" t="str">
        <f t="shared" si="31"/>
        <v/>
      </c>
      <c r="I135" s="80" t="str">
        <f t="shared" si="32"/>
        <v/>
      </c>
      <c r="J135" s="117"/>
      <c r="K135" s="117"/>
      <c r="L135" s="117"/>
      <c r="M135" s="84"/>
      <c r="O135" s="75" t="str">
        <f t="shared" si="33"/>
        <v/>
      </c>
      <c r="P135" s="75" t="str">
        <f t="shared" si="34"/>
        <v/>
      </c>
      <c r="Q135" s="75" t="str">
        <f t="shared" si="35"/>
        <v/>
      </c>
      <c r="R135" s="75" t="str">
        <f t="shared" si="36"/>
        <v/>
      </c>
      <c r="AB135" t="s">
        <v>1994</v>
      </c>
      <c r="AC135" t="s">
        <v>1995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9"/>
        <v/>
      </c>
      <c r="E136" s="85"/>
      <c r="F136" s="80" t="str">
        <f t="shared" si="30"/>
        <v/>
      </c>
      <c r="G136" s="118"/>
      <c r="H136" s="80" t="str">
        <f t="shared" si="31"/>
        <v/>
      </c>
      <c r="I136" s="80" t="str">
        <f t="shared" si="32"/>
        <v/>
      </c>
      <c r="J136" s="117"/>
      <c r="K136" s="117"/>
      <c r="L136" s="117"/>
      <c r="M136" s="84"/>
      <c r="O136" s="75" t="str">
        <f t="shared" si="33"/>
        <v/>
      </c>
      <c r="P136" s="75" t="str">
        <f t="shared" si="34"/>
        <v/>
      </c>
      <c r="Q136" s="75" t="str">
        <f t="shared" si="35"/>
        <v/>
      </c>
      <c r="R136" s="75" t="str">
        <f t="shared" si="36"/>
        <v/>
      </c>
      <c r="AB136" t="s">
        <v>1996</v>
      </c>
      <c r="AC136" t="s">
        <v>3473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9"/>
        <v/>
      </c>
      <c r="E137" s="85"/>
      <c r="F137" s="80" t="str">
        <f t="shared" si="30"/>
        <v/>
      </c>
      <c r="G137" s="118"/>
      <c r="H137" s="80" t="str">
        <f t="shared" si="31"/>
        <v/>
      </c>
      <c r="I137" s="80" t="str">
        <f t="shared" si="32"/>
        <v/>
      </c>
      <c r="J137" s="117"/>
      <c r="K137" s="117"/>
      <c r="L137" s="117"/>
      <c r="M137" s="84"/>
      <c r="O137" s="75" t="str">
        <f t="shared" si="33"/>
        <v/>
      </c>
      <c r="P137" s="75" t="str">
        <f t="shared" si="34"/>
        <v/>
      </c>
      <c r="Q137" s="75" t="str">
        <f t="shared" si="35"/>
        <v/>
      </c>
      <c r="R137" s="75" t="str">
        <f t="shared" si="36"/>
        <v/>
      </c>
      <c r="AB137" t="s">
        <v>1997</v>
      </c>
      <c r="AC137" t="s">
        <v>3474</v>
      </c>
      <c r="AD137" s="75" t="s">
        <v>5151</v>
      </c>
      <c r="AE137" s="75" t="s">
        <v>5152</v>
      </c>
      <c r="AF137" s="75" t="s">
        <v>5165</v>
      </c>
      <c r="AG137" s="75" t="s">
        <v>5172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9"/>
        <v/>
      </c>
      <c r="E138" s="85"/>
      <c r="F138" s="80" t="str">
        <f t="shared" si="30"/>
        <v/>
      </c>
      <c r="G138" s="118"/>
      <c r="H138" s="80" t="str">
        <f t="shared" si="31"/>
        <v/>
      </c>
      <c r="I138" s="80" t="str">
        <f t="shared" si="32"/>
        <v/>
      </c>
      <c r="J138" s="117"/>
      <c r="K138" s="117"/>
      <c r="L138" s="117"/>
      <c r="M138" s="84"/>
      <c r="O138" s="75" t="str">
        <f t="shared" si="33"/>
        <v/>
      </c>
      <c r="P138" s="75" t="str">
        <f t="shared" si="34"/>
        <v/>
      </c>
      <c r="Q138" s="75" t="str">
        <f t="shared" si="35"/>
        <v/>
      </c>
      <c r="R138" s="75" t="str">
        <f t="shared" si="36"/>
        <v/>
      </c>
      <c r="AB138" t="s">
        <v>3475</v>
      </c>
      <c r="AC138" t="s">
        <v>3476</v>
      </c>
      <c r="AD138" s="75" t="s">
        <v>5141</v>
      </c>
      <c r="AE138" s="75" t="s">
        <v>5142</v>
      </c>
      <c r="AF138" s="75" t="s">
        <v>5167</v>
      </c>
      <c r="AG138" s="75" t="s">
        <v>5168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9"/>
        <v/>
      </c>
      <c r="E139" s="85"/>
      <c r="F139" s="80" t="str">
        <f t="shared" si="30"/>
        <v/>
      </c>
      <c r="G139" s="118"/>
      <c r="H139" s="80" t="str">
        <f t="shared" si="31"/>
        <v/>
      </c>
      <c r="I139" s="80" t="str">
        <f t="shared" si="32"/>
        <v/>
      </c>
      <c r="J139" s="117"/>
      <c r="K139" s="117"/>
      <c r="L139" s="117"/>
      <c r="M139" s="84"/>
      <c r="O139" s="75" t="str">
        <f t="shared" si="33"/>
        <v/>
      </c>
      <c r="P139" s="75" t="str">
        <f t="shared" si="34"/>
        <v/>
      </c>
      <c r="Q139" s="75" t="str">
        <f t="shared" si="35"/>
        <v/>
      </c>
      <c r="R139" s="75" t="str">
        <f t="shared" si="36"/>
        <v/>
      </c>
      <c r="AB139" t="s">
        <v>2000</v>
      </c>
      <c r="AC139" t="s">
        <v>2001</v>
      </c>
      <c r="AD139" s="75" t="s">
        <v>5139</v>
      </c>
      <c r="AE139" s="75" t="s">
        <v>5140</v>
      </c>
      <c r="AF139" s="75" t="s">
        <v>5165</v>
      </c>
      <c r="AG139" s="75" t="s">
        <v>5172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9"/>
        <v/>
      </c>
      <c r="E140" s="85"/>
      <c r="F140" s="80" t="str">
        <f t="shared" si="30"/>
        <v/>
      </c>
      <c r="G140" s="118"/>
      <c r="H140" s="80" t="str">
        <f t="shared" si="31"/>
        <v/>
      </c>
      <c r="I140" s="80" t="str">
        <f t="shared" si="32"/>
        <v/>
      </c>
      <c r="J140" s="117"/>
      <c r="K140" s="117"/>
      <c r="L140" s="117"/>
      <c r="M140" s="84"/>
      <c r="O140" s="75" t="str">
        <f t="shared" si="33"/>
        <v/>
      </c>
      <c r="P140" s="75" t="str">
        <f t="shared" si="34"/>
        <v/>
      </c>
      <c r="Q140" s="75" t="str">
        <f t="shared" si="35"/>
        <v/>
      </c>
      <c r="R140" s="75" t="str">
        <f t="shared" si="36"/>
        <v/>
      </c>
      <c r="AB140" t="s">
        <v>2002</v>
      </c>
      <c r="AC140" t="s">
        <v>2003</v>
      </c>
      <c r="AD140" s="75" t="s">
        <v>5159</v>
      </c>
      <c r="AE140" s="75" t="s">
        <v>5160</v>
      </c>
      <c r="AF140" s="75" t="s">
        <v>5165</v>
      </c>
      <c r="AG140" s="75" t="s">
        <v>5177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9"/>
        <v/>
      </c>
      <c r="E141" s="85"/>
      <c r="F141" s="80" t="str">
        <f t="shared" si="30"/>
        <v/>
      </c>
      <c r="G141" s="118"/>
      <c r="H141" s="80" t="str">
        <f t="shared" si="31"/>
        <v/>
      </c>
      <c r="I141" s="80" t="str">
        <f t="shared" si="32"/>
        <v/>
      </c>
      <c r="J141" s="117"/>
      <c r="K141" s="117"/>
      <c r="L141" s="117"/>
      <c r="M141" s="84"/>
      <c r="O141" s="75" t="str">
        <f t="shared" si="33"/>
        <v/>
      </c>
      <c r="P141" s="75" t="str">
        <f t="shared" si="34"/>
        <v/>
      </c>
      <c r="Q141" s="75" t="str">
        <f t="shared" si="35"/>
        <v/>
      </c>
      <c r="R141" s="75" t="str">
        <f t="shared" si="36"/>
        <v/>
      </c>
      <c r="AB141" t="s">
        <v>2005</v>
      </c>
      <c r="AC141" t="s">
        <v>2006</v>
      </c>
      <c r="AD141" s="75" t="s">
        <v>5139</v>
      </c>
      <c r="AE141" s="75" t="s">
        <v>5140</v>
      </c>
      <c r="AF141" s="75" t="s">
        <v>5165</v>
      </c>
      <c r="AG141" s="75" t="s">
        <v>5172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9"/>
        <v/>
      </c>
      <c r="E142" s="85"/>
      <c r="F142" s="80" t="str">
        <f t="shared" si="30"/>
        <v/>
      </c>
      <c r="G142" s="118"/>
      <c r="H142" s="80" t="str">
        <f t="shared" si="31"/>
        <v/>
      </c>
      <c r="I142" s="80" t="str">
        <f t="shared" si="32"/>
        <v/>
      </c>
      <c r="J142" s="117"/>
      <c r="K142" s="117"/>
      <c r="L142" s="117"/>
      <c r="M142" s="84"/>
      <c r="O142" s="75" t="str">
        <f t="shared" si="33"/>
        <v/>
      </c>
      <c r="P142" s="75" t="str">
        <f t="shared" si="34"/>
        <v/>
      </c>
      <c r="Q142" s="75" t="str">
        <f t="shared" si="35"/>
        <v/>
      </c>
      <c r="R142" s="75" t="str">
        <f t="shared" si="36"/>
        <v/>
      </c>
      <c r="AB142" t="s">
        <v>1653</v>
      </c>
      <c r="AC142" t="s">
        <v>1654</v>
      </c>
      <c r="AD142" s="75" t="s">
        <v>5155</v>
      </c>
      <c r="AE142" s="75" t="s">
        <v>5156</v>
      </c>
      <c r="AF142" s="75" t="s">
        <v>5165</v>
      </c>
      <c r="AG142" s="75" t="s">
        <v>5176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9"/>
        <v/>
      </c>
      <c r="E143" s="85"/>
      <c r="F143" s="80" t="str">
        <f t="shared" si="30"/>
        <v/>
      </c>
      <c r="G143" s="118"/>
      <c r="H143" s="80" t="str">
        <f t="shared" si="31"/>
        <v/>
      </c>
      <c r="I143" s="80" t="str">
        <f t="shared" si="32"/>
        <v/>
      </c>
      <c r="J143" s="117"/>
      <c r="K143" s="117"/>
      <c r="L143" s="117"/>
      <c r="M143" s="84"/>
      <c r="O143" s="75" t="str">
        <f t="shared" si="33"/>
        <v/>
      </c>
      <c r="P143" s="75" t="str">
        <f t="shared" si="34"/>
        <v/>
      </c>
      <c r="Q143" s="75" t="str">
        <f t="shared" si="35"/>
        <v/>
      </c>
      <c r="R143" s="75" t="str">
        <f t="shared" si="36"/>
        <v/>
      </c>
      <c r="AB143" t="s">
        <v>2007</v>
      </c>
      <c r="AC143" t="s">
        <v>1992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9"/>
        <v/>
      </c>
      <c r="E144" s="85"/>
      <c r="F144" s="80" t="str">
        <f t="shared" si="30"/>
        <v/>
      </c>
      <c r="G144" s="118"/>
      <c r="H144" s="80" t="str">
        <f t="shared" si="31"/>
        <v/>
      </c>
      <c r="I144" s="80" t="str">
        <f t="shared" si="32"/>
        <v/>
      </c>
      <c r="J144" s="117"/>
      <c r="K144" s="117"/>
      <c r="L144" s="117"/>
      <c r="M144" s="84"/>
      <c r="O144" s="75" t="str">
        <f t="shared" si="33"/>
        <v/>
      </c>
      <c r="P144" s="75" t="str">
        <f t="shared" si="34"/>
        <v/>
      </c>
      <c r="Q144" s="75" t="str">
        <f t="shared" si="35"/>
        <v/>
      </c>
      <c r="R144" s="75" t="str">
        <f t="shared" si="36"/>
        <v/>
      </c>
      <c r="AB144" t="s">
        <v>2008</v>
      </c>
      <c r="AC144" t="s">
        <v>3477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9"/>
        <v/>
      </c>
      <c r="E145" s="85"/>
      <c r="F145" s="80" t="str">
        <f t="shared" si="30"/>
        <v/>
      </c>
      <c r="G145" s="118"/>
      <c r="H145" s="80" t="str">
        <f t="shared" si="31"/>
        <v/>
      </c>
      <c r="I145" s="80" t="str">
        <f t="shared" si="32"/>
        <v/>
      </c>
      <c r="J145" s="117"/>
      <c r="K145" s="117"/>
      <c r="L145" s="117"/>
      <c r="M145" s="84"/>
      <c r="O145" s="75" t="str">
        <f t="shared" si="33"/>
        <v/>
      </c>
      <c r="P145" s="75" t="str">
        <f t="shared" si="34"/>
        <v/>
      </c>
      <c r="Q145" s="75" t="str">
        <f t="shared" si="35"/>
        <v/>
      </c>
      <c r="R145" s="75" t="str">
        <f t="shared" si="36"/>
        <v/>
      </c>
      <c r="AB145" t="s">
        <v>3478</v>
      </c>
      <c r="AC145" t="s">
        <v>3479</v>
      </c>
      <c r="AD145" s="75" t="s">
        <v>5141</v>
      </c>
      <c r="AE145" s="75" t="s">
        <v>5142</v>
      </c>
      <c r="AF145" s="75" t="s">
        <v>5167</v>
      </c>
      <c r="AG145" s="75" t="s">
        <v>5168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9"/>
        <v/>
      </c>
      <c r="E146" s="85"/>
      <c r="F146" s="80" t="str">
        <f t="shared" si="30"/>
        <v/>
      </c>
      <c r="G146" s="118"/>
      <c r="H146" s="80" t="str">
        <f t="shared" si="31"/>
        <v/>
      </c>
      <c r="I146" s="80" t="str">
        <f t="shared" si="32"/>
        <v/>
      </c>
      <c r="J146" s="117"/>
      <c r="K146" s="117"/>
      <c r="L146" s="117"/>
      <c r="M146" s="84"/>
      <c r="O146" s="75" t="str">
        <f t="shared" si="33"/>
        <v/>
      </c>
      <c r="P146" s="75" t="str">
        <f t="shared" si="34"/>
        <v/>
      </c>
      <c r="Q146" s="75" t="str">
        <f t="shared" si="35"/>
        <v/>
      </c>
      <c r="R146" s="75" t="str">
        <f t="shared" si="36"/>
        <v/>
      </c>
      <c r="AB146" t="s">
        <v>3480</v>
      </c>
      <c r="AC146" t="s">
        <v>3481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9"/>
        <v/>
      </c>
      <c r="E147" s="85"/>
      <c r="F147" s="80" t="str">
        <f t="shared" si="30"/>
        <v/>
      </c>
      <c r="G147" s="118"/>
      <c r="H147" s="80" t="str">
        <f t="shared" si="31"/>
        <v/>
      </c>
      <c r="I147" s="80" t="str">
        <f t="shared" si="32"/>
        <v/>
      </c>
      <c r="J147" s="117"/>
      <c r="K147" s="117"/>
      <c r="L147" s="117"/>
      <c r="M147" s="84"/>
      <c r="O147" s="75" t="str">
        <f t="shared" si="33"/>
        <v/>
      </c>
      <c r="P147" s="75" t="str">
        <f t="shared" si="34"/>
        <v/>
      </c>
      <c r="Q147" s="75" t="str">
        <f t="shared" si="35"/>
        <v/>
      </c>
      <c r="R147" s="75" t="str">
        <f t="shared" si="36"/>
        <v/>
      </c>
      <c r="AB147" t="s">
        <v>956</v>
      </c>
      <c r="AC147" t="s">
        <v>1001</v>
      </c>
      <c r="AD147" s="75" t="s">
        <v>5159</v>
      </c>
      <c r="AE147" s="75" t="s">
        <v>5160</v>
      </c>
      <c r="AF147" s="75" t="s">
        <v>5165</v>
      </c>
      <c r="AG147" s="75" t="s">
        <v>5177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9"/>
        <v/>
      </c>
      <c r="E148" s="85"/>
      <c r="F148" s="80" t="str">
        <f t="shared" si="30"/>
        <v/>
      </c>
      <c r="G148" s="118"/>
      <c r="H148" s="80" t="str">
        <f t="shared" si="31"/>
        <v/>
      </c>
      <c r="I148" s="80" t="str">
        <f t="shared" si="32"/>
        <v/>
      </c>
      <c r="J148" s="117"/>
      <c r="K148" s="117"/>
      <c r="L148" s="117"/>
      <c r="M148" s="84"/>
      <c r="O148" s="75" t="str">
        <f t="shared" si="33"/>
        <v/>
      </c>
      <c r="P148" s="75" t="str">
        <f t="shared" si="34"/>
        <v/>
      </c>
      <c r="Q148" s="75" t="str">
        <f t="shared" si="35"/>
        <v/>
      </c>
      <c r="R148" s="75" t="str">
        <f t="shared" si="36"/>
        <v/>
      </c>
      <c r="AB148" t="s">
        <v>3482</v>
      </c>
      <c r="AC148" t="s">
        <v>3483</v>
      </c>
      <c r="AD148" s="75" t="s">
        <v>5143</v>
      </c>
      <c r="AE148" s="75" t="s">
        <v>5144</v>
      </c>
      <c r="AF148" s="75" t="s">
        <v>5165</v>
      </c>
      <c r="AG148" s="75" t="s">
        <v>5175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9"/>
        <v/>
      </c>
      <c r="E149" s="85"/>
      <c r="F149" s="80" t="str">
        <f t="shared" si="30"/>
        <v/>
      </c>
      <c r="G149" s="118"/>
      <c r="H149" s="80" t="str">
        <f t="shared" si="31"/>
        <v/>
      </c>
      <c r="I149" s="80" t="str">
        <f t="shared" si="32"/>
        <v/>
      </c>
      <c r="J149" s="313"/>
      <c r="K149" s="313"/>
      <c r="L149" s="313"/>
      <c r="M149" s="84"/>
      <c r="O149" s="75" t="str">
        <f t="shared" si="33"/>
        <v/>
      </c>
      <c r="P149" s="75" t="str">
        <f t="shared" si="34"/>
        <v/>
      </c>
      <c r="Q149" s="75" t="str">
        <f t="shared" si="35"/>
        <v/>
      </c>
      <c r="R149" s="75" t="str">
        <f t="shared" si="36"/>
        <v/>
      </c>
      <c r="AB149" t="s">
        <v>48</v>
      </c>
      <c r="AC149" t="s">
        <v>49</v>
      </c>
      <c r="AD149" s="75" t="s">
        <v>5147</v>
      </c>
      <c r="AE149" s="75" t="s">
        <v>5148</v>
      </c>
      <c r="AF149" s="75" t="s">
        <v>5165</v>
      </c>
      <c r="AG149" s="75" t="s">
        <v>5173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9"/>
        <v/>
      </c>
      <c r="E150" s="85"/>
      <c r="F150" s="80" t="str">
        <f t="shared" si="30"/>
        <v/>
      </c>
      <c r="G150" s="118"/>
      <c r="H150" s="80" t="str">
        <f t="shared" si="31"/>
        <v/>
      </c>
      <c r="I150" s="80" t="str">
        <f t="shared" si="32"/>
        <v/>
      </c>
      <c r="J150" s="313"/>
      <c r="K150" s="313"/>
      <c r="L150" s="313"/>
      <c r="M150" s="84"/>
      <c r="N150" s="326">
        <f>SUM(J3:J144)</f>
        <v>3338077</v>
      </c>
      <c r="O150" s="75" t="str">
        <f t="shared" si="33"/>
        <v/>
      </c>
      <c r="P150" s="75" t="str">
        <f t="shared" si="34"/>
        <v/>
      </c>
      <c r="Q150" s="75" t="str">
        <f t="shared" si="35"/>
        <v/>
      </c>
      <c r="R150" s="75" t="str">
        <f t="shared" si="36"/>
        <v/>
      </c>
      <c r="AB150" t="s">
        <v>58</v>
      </c>
      <c r="AC150" t="s">
        <v>59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9"/>
        <v/>
      </c>
      <c r="E151" s="85"/>
      <c r="F151" s="80" t="str">
        <f t="shared" si="30"/>
        <v/>
      </c>
      <c r="G151" s="118"/>
      <c r="H151" s="80" t="str">
        <f t="shared" si="31"/>
        <v/>
      </c>
      <c r="I151" s="80" t="str">
        <f t="shared" si="32"/>
        <v/>
      </c>
      <c r="J151" s="313"/>
      <c r="K151" s="313"/>
      <c r="L151" s="313"/>
      <c r="M151" s="84"/>
      <c r="N151" s="326">
        <f>SUM('Unos rashoda P4'!H3:H102)</f>
        <v>0</v>
      </c>
      <c r="O151" s="75" t="str">
        <f t="shared" si="33"/>
        <v/>
      </c>
      <c r="P151" s="75" t="str">
        <f t="shared" si="34"/>
        <v/>
      </c>
      <c r="Q151" s="75" t="str">
        <f t="shared" si="35"/>
        <v/>
      </c>
      <c r="R151" s="75" t="str">
        <f t="shared" si="36"/>
        <v/>
      </c>
      <c r="AB151" t="s">
        <v>61</v>
      </c>
      <c r="AC151" t="s">
        <v>62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9"/>
        <v/>
      </c>
      <c r="E152" s="85"/>
      <c r="F152" s="80" t="str">
        <f t="shared" si="30"/>
        <v/>
      </c>
      <c r="G152" s="118"/>
      <c r="H152" s="80" t="str">
        <f t="shared" si="31"/>
        <v/>
      </c>
      <c r="I152" s="80" t="str">
        <f t="shared" si="32"/>
        <v/>
      </c>
      <c r="J152" s="313"/>
      <c r="K152" s="313"/>
      <c r="L152" s="313"/>
      <c r="M152" s="84"/>
      <c r="N152" s="326">
        <f>+N151+N150</f>
        <v>3338077</v>
      </c>
      <c r="O152" s="75" t="str">
        <f t="shared" si="33"/>
        <v/>
      </c>
      <c r="P152" s="75" t="str">
        <f t="shared" si="34"/>
        <v/>
      </c>
      <c r="Q152" s="75" t="str">
        <f t="shared" si="35"/>
        <v/>
      </c>
      <c r="R152" s="75" t="str">
        <f t="shared" si="36"/>
        <v/>
      </c>
      <c r="AB152" t="s">
        <v>63</v>
      </c>
      <c r="AC152" t="s">
        <v>64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9"/>
        <v/>
      </c>
      <c r="E153" s="85"/>
      <c r="F153" s="80" t="str">
        <f t="shared" si="30"/>
        <v/>
      </c>
      <c r="G153" s="118"/>
      <c r="H153" s="80" t="str">
        <f t="shared" si="31"/>
        <v/>
      </c>
      <c r="I153" s="80" t="str">
        <f t="shared" si="32"/>
        <v/>
      </c>
      <c r="J153" s="313"/>
      <c r="K153" s="313"/>
      <c r="L153" s="313"/>
      <c r="M153" s="84"/>
      <c r="N153" s="326">
        <f>+J146+'Unos rashoda P4'!H105</f>
        <v>0</v>
      </c>
      <c r="O153" s="75" t="str">
        <f t="shared" si="33"/>
        <v/>
      </c>
      <c r="P153" s="75" t="str">
        <f t="shared" si="34"/>
        <v/>
      </c>
      <c r="Q153" s="75" t="str">
        <f t="shared" si="35"/>
        <v/>
      </c>
      <c r="R153" s="75" t="str">
        <f t="shared" si="36"/>
        <v/>
      </c>
      <c r="AB153" t="s">
        <v>674</v>
      </c>
      <c r="AC153" t="s">
        <v>675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9"/>
        <v/>
      </c>
      <c r="E154" s="85"/>
      <c r="F154" s="80" t="str">
        <f t="shared" si="30"/>
        <v/>
      </c>
      <c r="G154" s="118"/>
      <c r="H154" s="80" t="str">
        <f t="shared" si="31"/>
        <v/>
      </c>
      <c r="I154" s="80" t="str">
        <f t="shared" si="32"/>
        <v/>
      </c>
      <c r="J154" s="313"/>
      <c r="K154" s="313"/>
      <c r="L154" s="313"/>
      <c r="M154" s="84"/>
      <c r="N154" s="326">
        <f>+N152+N153</f>
        <v>3338077</v>
      </c>
      <c r="O154" s="75" t="str">
        <f t="shared" si="33"/>
        <v/>
      </c>
      <c r="P154" s="75" t="str">
        <f t="shared" si="34"/>
        <v/>
      </c>
      <c r="Q154" s="75" t="str">
        <f t="shared" si="35"/>
        <v/>
      </c>
      <c r="R154" s="75" t="str">
        <f t="shared" si="36"/>
        <v/>
      </c>
      <c r="AB154" t="s">
        <v>68</v>
      </c>
      <c r="AC154" t="s">
        <v>69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9"/>
        <v/>
      </c>
      <c r="E155" s="85"/>
      <c r="F155" s="80" t="str">
        <f t="shared" si="30"/>
        <v/>
      </c>
      <c r="G155" s="118"/>
      <c r="H155" s="80" t="str">
        <f t="shared" si="31"/>
        <v/>
      </c>
      <c r="I155" s="80" t="str">
        <f t="shared" si="32"/>
        <v/>
      </c>
      <c r="J155" s="313"/>
      <c r="K155" s="313"/>
      <c r="L155" s="313"/>
      <c r="M155" s="84"/>
      <c r="O155" s="75" t="str">
        <f t="shared" si="33"/>
        <v/>
      </c>
      <c r="P155" s="75" t="str">
        <f t="shared" si="34"/>
        <v/>
      </c>
      <c r="Q155" s="75" t="str">
        <f t="shared" si="35"/>
        <v/>
      </c>
      <c r="R155" s="75" t="str">
        <f t="shared" si="36"/>
        <v/>
      </c>
      <c r="AB155" t="s">
        <v>70</v>
      </c>
      <c r="AC155" t="s">
        <v>71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9"/>
        <v/>
      </c>
      <c r="E156" s="85"/>
      <c r="F156" s="80" t="str">
        <f t="shared" si="30"/>
        <v/>
      </c>
      <c r="G156" s="118"/>
      <c r="H156" s="80" t="str">
        <f t="shared" si="31"/>
        <v/>
      </c>
      <c r="I156" s="80" t="str">
        <f t="shared" si="32"/>
        <v/>
      </c>
      <c r="J156" s="117"/>
      <c r="K156" s="117"/>
      <c r="L156" s="117"/>
      <c r="M156" s="84"/>
      <c r="O156" s="75" t="str">
        <f t="shared" si="33"/>
        <v/>
      </c>
      <c r="P156" s="75" t="str">
        <f t="shared" si="34"/>
        <v/>
      </c>
      <c r="Q156" s="75" t="str">
        <f t="shared" si="35"/>
        <v/>
      </c>
      <c r="R156" s="75" t="str">
        <f t="shared" si="36"/>
        <v/>
      </c>
      <c r="AB156" s="75" t="s">
        <v>72</v>
      </c>
      <c r="AC156" s="75" t="s">
        <v>73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9"/>
        <v/>
      </c>
      <c r="E157" s="85"/>
      <c r="F157" s="80" t="str">
        <f t="shared" si="30"/>
        <v/>
      </c>
      <c r="G157" s="118"/>
      <c r="H157" s="80" t="str">
        <f t="shared" si="31"/>
        <v/>
      </c>
      <c r="I157" s="80" t="str">
        <f t="shared" si="32"/>
        <v/>
      </c>
      <c r="J157" s="117"/>
      <c r="K157" s="117"/>
      <c r="L157" s="117"/>
      <c r="M157" s="84"/>
      <c r="N157" s="326"/>
      <c r="O157" s="75" t="str">
        <f t="shared" si="33"/>
        <v/>
      </c>
      <c r="P157" s="75" t="str">
        <f t="shared" si="34"/>
        <v/>
      </c>
      <c r="Q157" s="75" t="str">
        <f t="shared" si="35"/>
        <v/>
      </c>
      <c r="R157" s="75" t="str">
        <f t="shared" si="36"/>
        <v/>
      </c>
      <c r="AB157" s="75" t="s">
        <v>75</v>
      </c>
      <c r="AC157" s="75" t="s">
        <v>76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9"/>
        <v/>
      </c>
      <c r="E158" s="85"/>
      <c r="F158" s="80" t="str">
        <f t="shared" si="30"/>
        <v/>
      </c>
      <c r="G158" s="118"/>
      <c r="H158" s="80" t="str">
        <f t="shared" si="31"/>
        <v/>
      </c>
      <c r="I158" s="80" t="str">
        <f t="shared" si="32"/>
        <v/>
      </c>
      <c r="J158" s="117"/>
      <c r="K158" s="117"/>
      <c r="L158" s="117"/>
      <c r="M158" s="84"/>
      <c r="O158" s="75" t="str">
        <f t="shared" si="33"/>
        <v/>
      </c>
      <c r="P158" s="75" t="str">
        <f t="shared" si="34"/>
        <v/>
      </c>
      <c r="Q158" s="75" t="str">
        <f t="shared" si="35"/>
        <v/>
      </c>
      <c r="R158" s="75" t="str">
        <f t="shared" si="36"/>
        <v/>
      </c>
      <c r="AB158" s="75" t="s">
        <v>678</v>
      </c>
      <c r="AC158" s="75" t="s">
        <v>679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9"/>
        <v/>
      </c>
      <c r="E159" s="85"/>
      <c r="F159" s="80" t="str">
        <f t="shared" si="30"/>
        <v/>
      </c>
      <c r="G159" s="118"/>
      <c r="H159" s="80" t="str">
        <f t="shared" si="31"/>
        <v/>
      </c>
      <c r="I159" s="80" t="str">
        <f t="shared" si="32"/>
        <v/>
      </c>
      <c r="J159" s="117"/>
      <c r="K159" s="117"/>
      <c r="L159" s="117"/>
      <c r="M159" s="84"/>
      <c r="N159" s="326"/>
      <c r="O159" s="75" t="str">
        <f t="shared" si="33"/>
        <v/>
      </c>
      <c r="P159" s="75" t="str">
        <f t="shared" si="34"/>
        <v/>
      </c>
      <c r="Q159" s="75" t="str">
        <f t="shared" si="35"/>
        <v/>
      </c>
      <c r="R159" s="75" t="str">
        <f t="shared" si="36"/>
        <v/>
      </c>
      <c r="AB159" s="75" t="s">
        <v>1873</v>
      </c>
      <c r="AC159" s="75" t="s">
        <v>933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9"/>
        <v/>
      </c>
      <c r="E160" s="85"/>
      <c r="F160" s="80" t="str">
        <f t="shared" si="30"/>
        <v/>
      </c>
      <c r="G160" s="118"/>
      <c r="H160" s="80" t="str">
        <f t="shared" si="31"/>
        <v/>
      </c>
      <c r="I160" s="80" t="str">
        <f t="shared" si="32"/>
        <v/>
      </c>
      <c r="J160" s="117"/>
      <c r="K160" s="117"/>
      <c r="L160" s="117"/>
      <c r="M160" s="84"/>
      <c r="O160" s="75" t="str">
        <f t="shared" si="33"/>
        <v/>
      </c>
      <c r="P160" s="75" t="str">
        <f t="shared" si="34"/>
        <v/>
      </c>
      <c r="Q160" s="75" t="str">
        <f t="shared" si="35"/>
        <v/>
      </c>
      <c r="R160" s="75" t="str">
        <f t="shared" si="36"/>
        <v/>
      </c>
      <c r="AB160" s="75" t="s">
        <v>934</v>
      </c>
      <c r="AC160" s="75" t="s">
        <v>935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9"/>
        <v/>
      </c>
      <c r="E161" s="85"/>
      <c r="F161" s="80" t="str">
        <f t="shared" si="30"/>
        <v/>
      </c>
      <c r="G161" s="118"/>
      <c r="H161" s="80" t="str">
        <f t="shared" si="31"/>
        <v/>
      </c>
      <c r="I161" s="80" t="str">
        <f t="shared" si="32"/>
        <v/>
      </c>
      <c r="J161" s="117"/>
      <c r="K161" s="117"/>
      <c r="L161" s="117"/>
      <c r="M161" s="84"/>
      <c r="O161" s="75" t="str">
        <f t="shared" si="33"/>
        <v/>
      </c>
      <c r="P161" s="75" t="str">
        <f t="shared" si="34"/>
        <v/>
      </c>
      <c r="Q161" s="75" t="str">
        <f t="shared" si="35"/>
        <v/>
      </c>
      <c r="R161" s="75" t="str">
        <f t="shared" si="36"/>
        <v/>
      </c>
      <c r="AB161" s="75" t="s">
        <v>680</v>
      </c>
      <c r="AC161" s="75" t="s">
        <v>681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9"/>
        <v/>
      </c>
      <c r="E162" s="85"/>
      <c r="F162" s="80" t="str">
        <f t="shared" si="30"/>
        <v/>
      </c>
      <c r="G162" s="118"/>
      <c r="H162" s="80" t="str">
        <f t="shared" si="31"/>
        <v/>
      </c>
      <c r="I162" s="80" t="str">
        <f t="shared" si="32"/>
        <v/>
      </c>
      <c r="J162" s="117"/>
      <c r="K162" s="117"/>
      <c r="L162" s="117"/>
      <c r="M162" s="84"/>
      <c r="O162" s="75" t="str">
        <f t="shared" si="33"/>
        <v/>
      </c>
      <c r="P162" s="75" t="str">
        <f t="shared" si="34"/>
        <v/>
      </c>
      <c r="Q162" s="75" t="str">
        <f t="shared" si="35"/>
        <v/>
      </c>
      <c r="R162" s="75" t="str">
        <f t="shared" si="36"/>
        <v/>
      </c>
      <c r="AB162" s="75" t="s">
        <v>672</v>
      </c>
      <c r="AC162" s="75" t="s">
        <v>673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9"/>
        <v/>
      </c>
      <c r="E163" s="85"/>
      <c r="F163" s="80" t="str">
        <f t="shared" si="30"/>
        <v/>
      </c>
      <c r="G163" s="118"/>
      <c r="H163" s="80" t="str">
        <f t="shared" si="31"/>
        <v/>
      </c>
      <c r="I163" s="80" t="str">
        <f t="shared" si="32"/>
        <v/>
      </c>
      <c r="J163" s="117"/>
      <c r="K163" s="117"/>
      <c r="L163" s="117"/>
      <c r="M163" s="84"/>
      <c r="O163" s="75" t="str">
        <f t="shared" si="33"/>
        <v/>
      </c>
      <c r="P163" s="75" t="str">
        <f t="shared" si="34"/>
        <v/>
      </c>
      <c r="Q163" s="75" t="str">
        <f t="shared" si="35"/>
        <v/>
      </c>
      <c r="R163" s="75" t="str">
        <f t="shared" si="36"/>
        <v/>
      </c>
      <c r="AB163" s="75" t="s">
        <v>92</v>
      </c>
      <c r="AC163" s="75" t="s">
        <v>1737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9"/>
        <v/>
      </c>
      <c r="E164" s="85"/>
      <c r="F164" s="80" t="str">
        <f t="shared" si="30"/>
        <v/>
      </c>
      <c r="G164" s="118"/>
      <c r="H164" s="80" t="str">
        <f t="shared" si="31"/>
        <v/>
      </c>
      <c r="I164" s="80" t="str">
        <f t="shared" si="32"/>
        <v/>
      </c>
      <c r="J164" s="117"/>
      <c r="K164" s="117"/>
      <c r="L164" s="117"/>
      <c r="M164" s="84"/>
      <c r="O164" s="75" t="str">
        <f t="shared" si="33"/>
        <v/>
      </c>
      <c r="P164" s="75" t="str">
        <f t="shared" si="34"/>
        <v/>
      </c>
      <c r="Q164" s="75" t="str">
        <f t="shared" si="35"/>
        <v/>
      </c>
      <c r="R164" s="75" t="str">
        <f t="shared" si="36"/>
        <v/>
      </c>
      <c r="AB164" s="75" t="s">
        <v>117</v>
      </c>
      <c r="AC164" s="75" t="s">
        <v>1738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9"/>
        <v/>
      </c>
      <c r="E165" s="85"/>
      <c r="F165" s="80" t="str">
        <f t="shared" si="30"/>
        <v/>
      </c>
      <c r="G165" s="118"/>
      <c r="H165" s="80" t="str">
        <f t="shared" si="31"/>
        <v/>
      </c>
      <c r="I165" s="80" t="str">
        <f t="shared" si="32"/>
        <v/>
      </c>
      <c r="J165" s="117"/>
      <c r="K165" s="117"/>
      <c r="L165" s="117"/>
      <c r="M165" s="84"/>
      <c r="O165" s="75" t="str">
        <f t="shared" si="33"/>
        <v/>
      </c>
      <c r="P165" s="75" t="str">
        <f t="shared" si="34"/>
        <v/>
      </c>
      <c r="Q165" s="75" t="str">
        <f t="shared" si="35"/>
        <v/>
      </c>
      <c r="R165" s="75" t="str">
        <f t="shared" si="36"/>
        <v/>
      </c>
      <c r="AB165" s="75" t="s">
        <v>1908</v>
      </c>
      <c r="AC165" s="75" t="s">
        <v>1909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9"/>
        <v/>
      </c>
      <c r="E166" s="85"/>
      <c r="F166" s="80" t="str">
        <f t="shared" si="30"/>
        <v/>
      </c>
      <c r="G166" s="118"/>
      <c r="H166" s="80" t="str">
        <f t="shared" si="31"/>
        <v/>
      </c>
      <c r="I166" s="80" t="str">
        <f t="shared" si="32"/>
        <v/>
      </c>
      <c r="J166" s="117"/>
      <c r="K166" s="117"/>
      <c r="L166" s="117"/>
      <c r="M166" s="84"/>
      <c r="O166" s="75" t="str">
        <f t="shared" si="33"/>
        <v/>
      </c>
      <c r="P166" s="75" t="str">
        <f t="shared" si="34"/>
        <v/>
      </c>
      <c r="Q166" s="75" t="str">
        <f t="shared" si="35"/>
        <v/>
      </c>
      <c r="R166" s="75" t="str">
        <f t="shared" si="36"/>
        <v/>
      </c>
      <c r="AB166" s="75" t="s">
        <v>124</v>
      </c>
      <c r="AC166" s="75" t="s">
        <v>1739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9"/>
        <v/>
      </c>
      <c r="E167" s="85"/>
      <c r="F167" s="80" t="str">
        <f t="shared" si="30"/>
        <v/>
      </c>
      <c r="G167" s="118"/>
      <c r="H167" s="80" t="str">
        <f t="shared" si="31"/>
        <v/>
      </c>
      <c r="I167" s="80" t="str">
        <f t="shared" si="32"/>
        <v/>
      </c>
      <c r="J167" s="117"/>
      <c r="K167" s="117"/>
      <c r="L167" s="117"/>
      <c r="M167" s="84"/>
      <c r="O167" s="75" t="str">
        <f t="shared" si="33"/>
        <v/>
      </c>
      <c r="P167" s="75" t="str">
        <f t="shared" si="34"/>
        <v/>
      </c>
      <c r="Q167" s="75" t="str">
        <f t="shared" si="35"/>
        <v/>
      </c>
      <c r="R167" s="75" t="str">
        <f t="shared" si="36"/>
        <v/>
      </c>
      <c r="AB167" s="75" t="s">
        <v>130</v>
      </c>
      <c r="AC167" s="75" t="s">
        <v>1740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9"/>
        <v/>
      </c>
      <c r="E168" s="85"/>
      <c r="F168" s="80" t="str">
        <f t="shared" si="30"/>
        <v/>
      </c>
      <c r="G168" s="118"/>
      <c r="H168" s="80" t="str">
        <f t="shared" si="31"/>
        <v/>
      </c>
      <c r="I168" s="80" t="str">
        <f t="shared" si="32"/>
        <v/>
      </c>
      <c r="J168" s="117"/>
      <c r="K168" s="117"/>
      <c r="L168" s="117"/>
      <c r="M168" s="84"/>
      <c r="O168" s="75" t="str">
        <f t="shared" si="33"/>
        <v/>
      </c>
      <c r="P168" s="75" t="str">
        <f t="shared" si="34"/>
        <v/>
      </c>
      <c r="Q168" s="75" t="str">
        <f t="shared" si="35"/>
        <v/>
      </c>
      <c r="R168" s="75" t="str">
        <f t="shared" si="36"/>
        <v/>
      </c>
      <c r="AB168" s="75" t="s">
        <v>132</v>
      </c>
      <c r="AC168" s="75" t="s">
        <v>1741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9"/>
        <v/>
      </c>
      <c r="E169" s="85"/>
      <c r="F169" s="80" t="str">
        <f t="shared" si="30"/>
        <v/>
      </c>
      <c r="G169" s="118"/>
      <c r="H169" s="80" t="str">
        <f t="shared" si="31"/>
        <v/>
      </c>
      <c r="I169" s="80" t="str">
        <f t="shared" si="32"/>
        <v/>
      </c>
      <c r="J169" s="117"/>
      <c r="K169" s="117"/>
      <c r="L169" s="117"/>
      <c r="M169" s="84"/>
      <c r="O169" s="75" t="str">
        <f t="shared" si="33"/>
        <v/>
      </c>
      <c r="P169" s="75" t="str">
        <f t="shared" si="34"/>
        <v/>
      </c>
      <c r="Q169" s="75" t="str">
        <f t="shared" si="35"/>
        <v/>
      </c>
      <c r="R169" s="75" t="str">
        <f t="shared" si="36"/>
        <v/>
      </c>
      <c r="AB169" s="75" t="s">
        <v>134</v>
      </c>
      <c r="AC169" s="75" t="s">
        <v>1910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9"/>
        <v/>
      </c>
      <c r="E170" s="85"/>
      <c r="F170" s="80" t="str">
        <f t="shared" si="30"/>
        <v/>
      </c>
      <c r="G170" s="118"/>
      <c r="H170" s="80" t="str">
        <f t="shared" si="31"/>
        <v/>
      </c>
      <c r="I170" s="80" t="str">
        <f t="shared" si="32"/>
        <v/>
      </c>
      <c r="J170" s="117"/>
      <c r="K170" s="117"/>
      <c r="L170" s="117"/>
      <c r="M170" s="84"/>
      <c r="O170" s="75" t="str">
        <f t="shared" si="33"/>
        <v/>
      </c>
      <c r="P170" s="75" t="str">
        <f t="shared" si="34"/>
        <v/>
      </c>
      <c r="Q170" s="75" t="str">
        <f t="shared" si="35"/>
        <v/>
      </c>
      <c r="R170" s="75" t="str">
        <f t="shared" si="36"/>
        <v/>
      </c>
      <c r="AB170" s="75" t="s">
        <v>138</v>
      </c>
      <c r="AC170" s="75" t="s">
        <v>1911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9"/>
        <v/>
      </c>
      <c r="E171" s="85"/>
      <c r="F171" s="80" t="str">
        <f t="shared" si="30"/>
        <v/>
      </c>
      <c r="G171" s="118"/>
      <c r="H171" s="80" t="str">
        <f t="shared" si="31"/>
        <v/>
      </c>
      <c r="I171" s="80" t="str">
        <f t="shared" si="32"/>
        <v/>
      </c>
      <c r="J171" s="117"/>
      <c r="K171" s="117"/>
      <c r="L171" s="117"/>
      <c r="M171" s="84"/>
      <c r="O171" s="75" t="str">
        <f t="shared" si="33"/>
        <v/>
      </c>
      <c r="P171" s="75" t="str">
        <f t="shared" si="34"/>
        <v/>
      </c>
      <c r="Q171" s="75" t="str">
        <f t="shared" si="35"/>
        <v/>
      </c>
      <c r="R171" s="75" t="str">
        <f t="shared" si="36"/>
        <v/>
      </c>
      <c r="AB171" s="75" t="s">
        <v>1655</v>
      </c>
      <c r="AC171" s="75" t="s">
        <v>1656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9"/>
        <v/>
      </c>
      <c r="E172" s="85"/>
      <c r="F172" s="80" t="str">
        <f t="shared" si="30"/>
        <v/>
      </c>
      <c r="G172" s="118"/>
      <c r="H172" s="80" t="str">
        <f t="shared" si="31"/>
        <v/>
      </c>
      <c r="I172" s="80" t="str">
        <f t="shared" si="32"/>
        <v/>
      </c>
      <c r="J172" s="117"/>
      <c r="K172" s="117"/>
      <c r="L172" s="117"/>
      <c r="M172" s="84"/>
      <c r="O172" s="75" t="str">
        <f t="shared" si="33"/>
        <v/>
      </c>
      <c r="P172" s="75" t="str">
        <f t="shared" si="34"/>
        <v/>
      </c>
      <c r="Q172" s="75" t="str">
        <f t="shared" si="35"/>
        <v/>
      </c>
      <c r="R172" s="75" t="str">
        <f t="shared" si="36"/>
        <v/>
      </c>
      <c r="AB172" s="75" t="s">
        <v>142</v>
      </c>
      <c r="AC172" s="75" t="s">
        <v>143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9"/>
        <v/>
      </c>
      <c r="E173" s="85"/>
      <c r="F173" s="80" t="str">
        <f t="shared" si="30"/>
        <v/>
      </c>
      <c r="G173" s="118"/>
      <c r="H173" s="80" t="str">
        <f t="shared" si="31"/>
        <v/>
      </c>
      <c r="I173" s="80" t="str">
        <f t="shared" si="32"/>
        <v/>
      </c>
      <c r="J173" s="117"/>
      <c r="K173" s="117"/>
      <c r="L173" s="117"/>
      <c r="M173" s="84"/>
      <c r="O173" s="75" t="str">
        <f t="shared" si="33"/>
        <v/>
      </c>
      <c r="P173" s="75" t="str">
        <f t="shared" si="34"/>
        <v/>
      </c>
      <c r="Q173" s="75" t="str">
        <f t="shared" si="35"/>
        <v/>
      </c>
      <c r="R173" s="75" t="str">
        <f t="shared" si="36"/>
        <v/>
      </c>
      <c r="AB173" s="75" t="s">
        <v>142</v>
      </c>
      <c r="AC173" s="75" t="s">
        <v>143</v>
      </c>
      <c r="AD173" s="75" t="s">
        <v>5157</v>
      </c>
      <c r="AE173" s="75" t="s">
        <v>5158</v>
      </c>
      <c r="AF173" s="75" t="s">
        <v>5165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9"/>
        <v/>
      </c>
      <c r="E174" s="85"/>
      <c r="F174" s="80" t="str">
        <f t="shared" si="30"/>
        <v/>
      </c>
      <c r="G174" s="118"/>
      <c r="H174" s="80" t="str">
        <f t="shared" si="31"/>
        <v/>
      </c>
      <c r="I174" s="80" t="str">
        <f t="shared" si="32"/>
        <v/>
      </c>
      <c r="J174" s="117"/>
      <c r="K174" s="117"/>
      <c r="L174" s="117"/>
      <c r="M174" s="84"/>
      <c r="O174" s="75" t="str">
        <f t="shared" si="33"/>
        <v/>
      </c>
      <c r="P174" s="75" t="str">
        <f t="shared" si="34"/>
        <v/>
      </c>
      <c r="Q174" s="75" t="str">
        <f t="shared" si="35"/>
        <v/>
      </c>
      <c r="R174" s="75" t="str">
        <f t="shared" si="36"/>
        <v/>
      </c>
      <c r="AB174" s="75" t="s">
        <v>144</v>
      </c>
      <c r="AC174" s="75" t="s">
        <v>1742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9"/>
        <v/>
      </c>
      <c r="E175" s="85"/>
      <c r="F175" s="80" t="str">
        <f t="shared" si="30"/>
        <v/>
      </c>
      <c r="G175" s="118"/>
      <c r="H175" s="80" t="str">
        <f t="shared" si="31"/>
        <v/>
      </c>
      <c r="I175" s="80" t="str">
        <f t="shared" si="32"/>
        <v/>
      </c>
      <c r="J175" s="117"/>
      <c r="K175" s="117"/>
      <c r="L175" s="117"/>
      <c r="M175" s="84"/>
      <c r="O175" s="75" t="str">
        <f t="shared" si="33"/>
        <v/>
      </c>
      <c r="P175" s="75" t="str">
        <f t="shared" si="34"/>
        <v/>
      </c>
      <c r="Q175" s="75" t="str">
        <f t="shared" si="35"/>
        <v/>
      </c>
      <c r="R175" s="75" t="str">
        <f t="shared" si="36"/>
        <v/>
      </c>
      <c r="AB175" s="75" t="s">
        <v>145</v>
      </c>
      <c r="AC175" s="75" t="s">
        <v>1234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9"/>
        <v/>
      </c>
      <c r="E176" s="85"/>
      <c r="F176" s="80" t="str">
        <f t="shared" si="30"/>
        <v/>
      </c>
      <c r="G176" s="118"/>
      <c r="H176" s="80" t="str">
        <f t="shared" si="31"/>
        <v/>
      </c>
      <c r="I176" s="80" t="str">
        <f t="shared" si="32"/>
        <v/>
      </c>
      <c r="J176" s="117"/>
      <c r="K176" s="117"/>
      <c r="L176" s="117"/>
      <c r="M176" s="84"/>
      <c r="O176" s="75" t="str">
        <f t="shared" si="33"/>
        <v/>
      </c>
      <c r="P176" s="75" t="str">
        <f t="shared" si="34"/>
        <v/>
      </c>
      <c r="Q176" s="75" t="str">
        <f t="shared" si="35"/>
        <v/>
      </c>
      <c r="R176" s="75" t="str">
        <f t="shared" si="36"/>
        <v/>
      </c>
      <c r="AB176" s="75" t="s">
        <v>174</v>
      </c>
      <c r="AC176" s="75" t="s">
        <v>1235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9"/>
        <v/>
      </c>
      <c r="E177" s="85"/>
      <c r="F177" s="80" t="str">
        <f t="shared" si="30"/>
        <v/>
      </c>
      <c r="G177" s="118"/>
      <c r="H177" s="80" t="str">
        <f t="shared" si="31"/>
        <v/>
      </c>
      <c r="I177" s="80" t="str">
        <f t="shared" si="32"/>
        <v/>
      </c>
      <c r="J177" s="117"/>
      <c r="K177" s="117"/>
      <c r="L177" s="117"/>
      <c r="M177" s="84"/>
      <c r="O177" s="75" t="str">
        <f t="shared" si="33"/>
        <v/>
      </c>
      <c r="P177" s="75" t="str">
        <f t="shared" si="34"/>
        <v/>
      </c>
      <c r="Q177" s="75" t="str">
        <f t="shared" si="35"/>
        <v/>
      </c>
      <c r="R177" s="75" t="str">
        <f t="shared" si="36"/>
        <v/>
      </c>
      <c r="AB177" s="75" t="s">
        <v>177</v>
      </c>
      <c r="AC177" s="75" t="s">
        <v>1236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9"/>
        <v/>
      </c>
      <c r="E178" s="85"/>
      <c r="F178" s="80" t="str">
        <f t="shared" si="30"/>
        <v/>
      </c>
      <c r="G178" s="118"/>
      <c r="H178" s="80" t="str">
        <f t="shared" si="31"/>
        <v/>
      </c>
      <c r="I178" s="80" t="str">
        <f t="shared" si="32"/>
        <v/>
      </c>
      <c r="J178" s="117"/>
      <c r="K178" s="117"/>
      <c r="L178" s="117"/>
      <c r="M178" s="84"/>
      <c r="O178" s="75" t="str">
        <f t="shared" si="33"/>
        <v/>
      </c>
      <c r="P178" s="75" t="str">
        <f t="shared" si="34"/>
        <v/>
      </c>
      <c r="Q178" s="75" t="str">
        <f t="shared" si="35"/>
        <v/>
      </c>
      <c r="R178" s="75" t="str">
        <f t="shared" si="36"/>
        <v/>
      </c>
      <c r="AB178" s="75" t="s">
        <v>180</v>
      </c>
      <c r="AC178" s="75" t="s">
        <v>1237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9"/>
        <v/>
      </c>
      <c r="E179" s="85"/>
      <c r="F179" s="80" t="str">
        <f t="shared" si="30"/>
        <v/>
      </c>
      <c r="G179" s="118"/>
      <c r="H179" s="80" t="str">
        <f t="shared" si="31"/>
        <v/>
      </c>
      <c r="I179" s="80" t="str">
        <f t="shared" si="32"/>
        <v/>
      </c>
      <c r="J179" s="117"/>
      <c r="K179" s="117"/>
      <c r="L179" s="117"/>
      <c r="M179" s="84"/>
      <c r="O179" s="75" t="str">
        <f t="shared" si="33"/>
        <v/>
      </c>
      <c r="P179" s="75" t="str">
        <f t="shared" si="34"/>
        <v/>
      </c>
      <c r="Q179" s="75" t="str">
        <f t="shared" si="35"/>
        <v/>
      </c>
      <c r="R179" s="75" t="str">
        <f t="shared" si="36"/>
        <v/>
      </c>
      <c r="AB179" s="75" t="s">
        <v>184</v>
      </c>
      <c r="AC179" s="75" t="s">
        <v>1238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9"/>
        <v/>
      </c>
      <c r="E180" s="85"/>
      <c r="F180" s="80" t="str">
        <f t="shared" si="30"/>
        <v/>
      </c>
      <c r="G180" s="118"/>
      <c r="H180" s="80" t="str">
        <f t="shared" si="31"/>
        <v/>
      </c>
      <c r="I180" s="80" t="str">
        <f t="shared" si="32"/>
        <v/>
      </c>
      <c r="J180" s="117"/>
      <c r="K180" s="117"/>
      <c r="L180" s="117"/>
      <c r="M180" s="84"/>
      <c r="O180" s="75" t="str">
        <f t="shared" si="33"/>
        <v/>
      </c>
      <c r="P180" s="75" t="str">
        <f t="shared" si="34"/>
        <v/>
      </c>
      <c r="Q180" s="75" t="str">
        <f t="shared" si="35"/>
        <v/>
      </c>
      <c r="R180" s="75" t="str">
        <f t="shared" si="36"/>
        <v/>
      </c>
      <c r="AB180" s="75" t="s">
        <v>185</v>
      </c>
      <c r="AC180" s="75" t="s">
        <v>1239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9"/>
        <v/>
      </c>
      <c r="E181" s="85"/>
      <c r="F181" s="80" t="str">
        <f t="shared" si="30"/>
        <v/>
      </c>
      <c r="G181" s="118"/>
      <c r="H181" s="80" t="str">
        <f t="shared" si="31"/>
        <v/>
      </c>
      <c r="I181" s="80" t="str">
        <f t="shared" si="32"/>
        <v/>
      </c>
      <c r="J181" s="117"/>
      <c r="K181" s="117"/>
      <c r="L181" s="117"/>
      <c r="M181" s="84"/>
      <c r="O181" s="75" t="str">
        <f t="shared" si="33"/>
        <v/>
      </c>
      <c r="P181" s="75" t="str">
        <f t="shared" si="34"/>
        <v/>
      </c>
      <c r="Q181" s="75" t="str">
        <f t="shared" si="35"/>
        <v/>
      </c>
      <c r="R181" s="75" t="str">
        <f t="shared" si="36"/>
        <v/>
      </c>
      <c r="AB181" s="75" t="s">
        <v>187</v>
      </c>
      <c r="AC181" s="75" t="s">
        <v>1240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9"/>
        <v/>
      </c>
      <c r="E182" s="85"/>
      <c r="F182" s="80" t="str">
        <f t="shared" si="30"/>
        <v/>
      </c>
      <c r="G182" s="118"/>
      <c r="H182" s="80" t="str">
        <f t="shared" si="31"/>
        <v/>
      </c>
      <c r="I182" s="80" t="str">
        <f t="shared" si="32"/>
        <v/>
      </c>
      <c r="J182" s="117"/>
      <c r="K182" s="117"/>
      <c r="L182" s="117"/>
      <c r="M182" s="84"/>
      <c r="O182" s="75" t="str">
        <f t="shared" si="33"/>
        <v/>
      </c>
      <c r="P182" s="75" t="str">
        <f t="shared" si="34"/>
        <v/>
      </c>
      <c r="Q182" s="75" t="str">
        <f t="shared" si="35"/>
        <v/>
      </c>
      <c r="R182" s="75" t="str">
        <f t="shared" si="36"/>
        <v/>
      </c>
      <c r="AB182" s="75" t="s">
        <v>193</v>
      </c>
      <c r="AC182" s="75" t="s">
        <v>1241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9"/>
        <v/>
      </c>
      <c r="E183" s="85"/>
      <c r="F183" s="80" t="str">
        <f t="shared" si="30"/>
        <v/>
      </c>
      <c r="G183" s="118"/>
      <c r="H183" s="80" t="str">
        <f t="shared" si="31"/>
        <v/>
      </c>
      <c r="I183" s="80" t="str">
        <f t="shared" si="32"/>
        <v/>
      </c>
      <c r="J183" s="117"/>
      <c r="K183" s="117"/>
      <c r="L183" s="117"/>
      <c r="M183" s="84"/>
      <c r="O183" s="75" t="str">
        <f t="shared" si="33"/>
        <v/>
      </c>
      <c r="P183" s="75" t="str">
        <f t="shared" si="34"/>
        <v/>
      </c>
      <c r="Q183" s="75" t="str">
        <f t="shared" si="35"/>
        <v/>
      </c>
      <c r="R183" s="75" t="str">
        <f t="shared" si="36"/>
        <v/>
      </c>
      <c r="AB183" s="75" t="s">
        <v>194</v>
      </c>
      <c r="AC183" s="75" t="s">
        <v>1242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9"/>
        <v/>
      </c>
      <c r="E184" s="85"/>
      <c r="F184" s="80" t="str">
        <f t="shared" si="30"/>
        <v/>
      </c>
      <c r="G184" s="118"/>
      <c r="H184" s="80" t="str">
        <f t="shared" si="31"/>
        <v/>
      </c>
      <c r="I184" s="80" t="str">
        <f t="shared" si="32"/>
        <v/>
      </c>
      <c r="J184" s="117"/>
      <c r="K184" s="117"/>
      <c r="L184" s="117"/>
      <c r="M184" s="84"/>
      <c r="O184" s="75" t="str">
        <f t="shared" si="33"/>
        <v/>
      </c>
      <c r="P184" s="75" t="str">
        <f t="shared" si="34"/>
        <v/>
      </c>
      <c r="Q184" s="75" t="str">
        <f t="shared" si="35"/>
        <v/>
      </c>
      <c r="R184" s="75" t="str">
        <f t="shared" si="36"/>
        <v/>
      </c>
      <c r="AB184" s="75" t="s">
        <v>1912</v>
      </c>
      <c r="AC184" s="75" t="s">
        <v>1913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9"/>
        <v/>
      </c>
      <c r="E185" s="85"/>
      <c r="F185" s="80" t="str">
        <f t="shared" si="30"/>
        <v/>
      </c>
      <c r="G185" s="118"/>
      <c r="H185" s="80" t="str">
        <f t="shared" si="31"/>
        <v/>
      </c>
      <c r="I185" s="80" t="str">
        <f t="shared" si="32"/>
        <v/>
      </c>
      <c r="J185" s="117"/>
      <c r="K185" s="117"/>
      <c r="L185" s="117"/>
      <c r="M185" s="84"/>
      <c r="O185" s="75" t="str">
        <f t="shared" si="33"/>
        <v/>
      </c>
      <c r="P185" s="75" t="str">
        <f t="shared" si="34"/>
        <v/>
      </c>
      <c r="Q185" s="75" t="str">
        <f t="shared" si="35"/>
        <v/>
      </c>
      <c r="R185" s="75" t="str">
        <f t="shared" si="36"/>
        <v/>
      </c>
      <c r="AB185" s="75" t="s">
        <v>670</v>
      </c>
      <c r="AC185" s="75" t="s">
        <v>671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9"/>
        <v/>
      </c>
      <c r="E186" s="85"/>
      <c r="F186" s="80" t="str">
        <f t="shared" si="30"/>
        <v/>
      </c>
      <c r="G186" s="118"/>
      <c r="H186" s="80" t="str">
        <f t="shared" si="31"/>
        <v/>
      </c>
      <c r="I186" s="80" t="str">
        <f t="shared" si="32"/>
        <v/>
      </c>
      <c r="J186" s="117"/>
      <c r="K186" s="117"/>
      <c r="L186" s="117"/>
      <c r="M186" s="84"/>
      <c r="O186" s="75" t="str">
        <f t="shared" si="33"/>
        <v/>
      </c>
      <c r="P186" s="75" t="str">
        <f t="shared" si="34"/>
        <v/>
      </c>
      <c r="Q186" s="75" t="str">
        <f t="shared" si="35"/>
        <v/>
      </c>
      <c r="R186" s="75" t="str">
        <f t="shared" si="36"/>
        <v/>
      </c>
      <c r="AB186" s="75" t="s">
        <v>1657</v>
      </c>
      <c r="AC186" s="75" t="s">
        <v>1914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9"/>
        <v/>
      </c>
      <c r="E187" s="85"/>
      <c r="F187" s="80" t="str">
        <f t="shared" si="30"/>
        <v/>
      </c>
      <c r="G187" s="118"/>
      <c r="H187" s="80" t="str">
        <f t="shared" si="31"/>
        <v/>
      </c>
      <c r="I187" s="80" t="str">
        <f t="shared" si="32"/>
        <v/>
      </c>
      <c r="J187" s="117"/>
      <c r="K187" s="117"/>
      <c r="L187" s="117"/>
      <c r="M187" s="84"/>
      <c r="O187" s="75" t="str">
        <f t="shared" si="33"/>
        <v/>
      </c>
      <c r="P187" s="75" t="str">
        <f t="shared" si="34"/>
        <v/>
      </c>
      <c r="Q187" s="75" t="str">
        <f t="shared" si="35"/>
        <v/>
      </c>
      <c r="R187" s="75" t="str">
        <f t="shared" si="36"/>
        <v/>
      </c>
      <c r="AB187" s="75" t="s">
        <v>1744</v>
      </c>
      <c r="AC187" s="75" t="s">
        <v>1915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9"/>
        <v/>
      </c>
      <c r="E188" s="85"/>
      <c r="F188" s="80" t="str">
        <f t="shared" si="30"/>
        <v/>
      </c>
      <c r="G188" s="118"/>
      <c r="H188" s="80" t="str">
        <f t="shared" si="31"/>
        <v/>
      </c>
      <c r="I188" s="80" t="str">
        <f t="shared" si="32"/>
        <v/>
      </c>
      <c r="J188" s="117"/>
      <c r="K188" s="117"/>
      <c r="L188" s="117"/>
      <c r="M188" s="84"/>
      <c r="O188" s="75" t="str">
        <f t="shared" si="33"/>
        <v/>
      </c>
      <c r="P188" s="75" t="str">
        <f t="shared" si="34"/>
        <v/>
      </c>
      <c r="Q188" s="75" t="str">
        <f t="shared" si="35"/>
        <v/>
      </c>
      <c r="R188" s="75" t="str">
        <f t="shared" si="36"/>
        <v/>
      </c>
      <c r="AB188" s="75" t="s">
        <v>1916</v>
      </c>
      <c r="AC188" s="75" t="s">
        <v>1917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9"/>
        <v/>
      </c>
      <c r="E189" s="85"/>
      <c r="F189" s="80" t="str">
        <f t="shared" si="30"/>
        <v/>
      </c>
      <c r="G189" s="118"/>
      <c r="H189" s="80" t="str">
        <f t="shared" si="31"/>
        <v/>
      </c>
      <c r="I189" s="80" t="str">
        <f t="shared" si="32"/>
        <v/>
      </c>
      <c r="J189" s="117"/>
      <c r="K189" s="117"/>
      <c r="L189" s="117"/>
      <c r="M189" s="84"/>
      <c r="O189" s="75" t="str">
        <f t="shared" si="33"/>
        <v/>
      </c>
      <c r="P189" s="75" t="str">
        <f t="shared" si="34"/>
        <v/>
      </c>
      <c r="Q189" s="75" t="str">
        <f t="shared" si="35"/>
        <v/>
      </c>
      <c r="R189" s="75" t="str">
        <f t="shared" si="36"/>
        <v/>
      </c>
      <c r="AB189" s="75" t="s">
        <v>1918</v>
      </c>
      <c r="AC189" s="75" t="s">
        <v>1919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9"/>
        <v/>
      </c>
      <c r="E190" s="85"/>
      <c r="F190" s="80" t="str">
        <f t="shared" si="30"/>
        <v/>
      </c>
      <c r="G190" s="118"/>
      <c r="H190" s="80" t="str">
        <f t="shared" si="31"/>
        <v/>
      </c>
      <c r="I190" s="80" t="str">
        <f t="shared" si="32"/>
        <v/>
      </c>
      <c r="J190" s="117"/>
      <c r="K190" s="117"/>
      <c r="L190" s="117"/>
      <c r="M190" s="84"/>
      <c r="O190" s="75" t="str">
        <f t="shared" si="33"/>
        <v/>
      </c>
      <c r="P190" s="75" t="str">
        <f t="shared" si="34"/>
        <v/>
      </c>
      <c r="Q190" s="75" t="str">
        <f t="shared" si="35"/>
        <v/>
      </c>
      <c r="R190" s="75" t="str">
        <f t="shared" si="36"/>
        <v/>
      </c>
      <c r="AB190" s="75" t="s">
        <v>3484</v>
      </c>
      <c r="AC190" s="75" t="s">
        <v>3485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9"/>
        <v/>
      </c>
      <c r="E191" s="85"/>
      <c r="F191" s="80" t="str">
        <f t="shared" si="30"/>
        <v/>
      </c>
      <c r="G191" s="118"/>
      <c r="H191" s="80" t="str">
        <f t="shared" si="31"/>
        <v/>
      </c>
      <c r="I191" s="80" t="str">
        <f t="shared" si="32"/>
        <v/>
      </c>
      <c r="J191" s="117"/>
      <c r="K191" s="117"/>
      <c r="L191" s="117"/>
      <c r="M191" s="84"/>
      <c r="O191" s="75" t="str">
        <f t="shared" si="33"/>
        <v/>
      </c>
      <c r="P191" s="75" t="str">
        <f t="shared" si="34"/>
        <v/>
      </c>
      <c r="Q191" s="75" t="str">
        <f t="shared" si="35"/>
        <v/>
      </c>
      <c r="R191" s="75" t="str">
        <f t="shared" si="36"/>
        <v/>
      </c>
      <c r="AB191" s="75" t="s">
        <v>676</v>
      </c>
      <c r="AC191" s="75" t="s">
        <v>677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9"/>
        <v/>
      </c>
      <c r="E192" s="85"/>
      <c r="F192" s="80" t="str">
        <f t="shared" si="30"/>
        <v/>
      </c>
      <c r="G192" s="118"/>
      <c r="H192" s="80" t="str">
        <f t="shared" si="31"/>
        <v/>
      </c>
      <c r="I192" s="80" t="str">
        <f t="shared" si="32"/>
        <v/>
      </c>
      <c r="J192" s="117"/>
      <c r="K192" s="117"/>
      <c r="L192" s="117"/>
      <c r="M192" s="84"/>
      <c r="O192" s="75" t="str">
        <f t="shared" si="33"/>
        <v/>
      </c>
      <c r="P192" s="75" t="str">
        <f t="shared" si="34"/>
        <v/>
      </c>
      <c r="Q192" s="75" t="str">
        <f t="shared" si="35"/>
        <v/>
      </c>
      <c r="R192" s="75" t="str">
        <f t="shared" si="36"/>
        <v/>
      </c>
      <c r="AB192" s="75" t="s">
        <v>233</v>
      </c>
      <c r="AC192" s="75" t="s">
        <v>1652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9"/>
        <v/>
      </c>
      <c r="E193" s="85"/>
      <c r="F193" s="80" t="str">
        <f t="shared" si="30"/>
        <v/>
      </c>
      <c r="G193" s="118"/>
      <c r="H193" s="80" t="str">
        <f t="shared" si="31"/>
        <v/>
      </c>
      <c r="I193" s="80" t="str">
        <f t="shared" si="32"/>
        <v/>
      </c>
      <c r="J193" s="117"/>
      <c r="K193" s="117"/>
      <c r="L193" s="117"/>
      <c r="M193" s="84"/>
      <c r="O193" s="75" t="str">
        <f t="shared" si="33"/>
        <v/>
      </c>
      <c r="P193" s="75" t="str">
        <f t="shared" si="34"/>
        <v/>
      </c>
      <c r="Q193" s="75" t="str">
        <f t="shared" si="35"/>
        <v/>
      </c>
      <c r="R193" s="75" t="str">
        <f t="shared" si="36"/>
        <v/>
      </c>
      <c r="AB193" s="75" t="s">
        <v>683</v>
      </c>
      <c r="AC193" s="75" t="s">
        <v>684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9"/>
        <v/>
      </c>
      <c r="E194" s="85"/>
      <c r="F194" s="80" t="str">
        <f t="shared" si="30"/>
        <v/>
      </c>
      <c r="G194" s="118"/>
      <c r="H194" s="80" t="str">
        <f t="shared" si="31"/>
        <v/>
      </c>
      <c r="I194" s="80" t="str">
        <f t="shared" si="32"/>
        <v/>
      </c>
      <c r="J194" s="117"/>
      <c r="K194" s="117"/>
      <c r="L194" s="117"/>
      <c r="M194" s="84"/>
      <c r="O194" s="75" t="str">
        <f t="shared" si="33"/>
        <v/>
      </c>
      <c r="P194" s="75" t="str">
        <f t="shared" si="34"/>
        <v/>
      </c>
      <c r="Q194" s="75" t="str">
        <f t="shared" si="35"/>
        <v/>
      </c>
      <c r="R194" s="75" t="str">
        <f t="shared" si="36"/>
        <v/>
      </c>
      <c r="AB194" s="75" t="s">
        <v>1998</v>
      </c>
      <c r="AC194" s="75" t="s">
        <v>1992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7">IFERROR(VLOOKUP(C195,$S$6:$T$24,2,FALSE),"")</f>
        <v/>
      </c>
      <c r="E195" s="85"/>
      <c r="F195" s="80" t="str">
        <f t="shared" si="30"/>
        <v/>
      </c>
      <c r="G195" s="118"/>
      <c r="H195" s="80" t="str">
        <f t="shared" si="31"/>
        <v/>
      </c>
      <c r="I195" s="80" t="str">
        <f t="shared" si="32"/>
        <v/>
      </c>
      <c r="J195" s="117"/>
      <c r="K195" s="117"/>
      <c r="L195" s="117"/>
      <c r="M195" s="84"/>
      <c r="O195" s="75" t="str">
        <f t="shared" si="33"/>
        <v/>
      </c>
      <c r="P195" s="75" t="str">
        <f t="shared" si="34"/>
        <v/>
      </c>
      <c r="Q195" s="75" t="str">
        <f t="shared" si="35"/>
        <v/>
      </c>
      <c r="R195" s="75" t="str">
        <f t="shared" si="36"/>
        <v/>
      </c>
      <c r="AB195" s="75" t="s">
        <v>1999</v>
      </c>
      <c r="AC195" s="75" t="s">
        <v>3473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7"/>
        <v/>
      </c>
      <c r="E196" s="85"/>
      <c r="F196" s="80" t="str">
        <f t="shared" ref="F196:F259" si="38">IFERROR(VLOOKUP(E196,$V$5:$X$129,2,FALSE),"")</f>
        <v/>
      </c>
      <c r="G196" s="118"/>
      <c r="H196" s="80" t="str">
        <f t="shared" ref="H196:H259" si="39">IFERROR(VLOOKUP(G196,$AB$6:$AC$327,2,FALSE),"")</f>
        <v/>
      </c>
      <c r="I196" s="80" t="str">
        <f t="shared" ref="I196:I259" si="40">IFERROR(VLOOKUP(G196,$AB$6:$AF$327,3,FALSE),"")</f>
        <v/>
      </c>
      <c r="J196" s="117"/>
      <c r="K196" s="117"/>
      <c r="L196" s="117"/>
      <c r="M196" s="84"/>
      <c r="O196" s="75" t="str">
        <f t="shared" ref="O196:O259" si="41">LEFT(E196,3)</f>
        <v/>
      </c>
      <c r="P196" s="75" t="str">
        <f t="shared" ref="P196:P259" si="42">LEFT(E196,2)</f>
        <v/>
      </c>
      <c r="Q196" s="75" t="str">
        <f t="shared" ref="Q196:Q259" si="43">LEFT(C196,3)</f>
        <v/>
      </c>
      <c r="R196" s="75" t="str">
        <f t="shared" ref="R196:R259" si="44">MID(I196,2,2)</f>
        <v/>
      </c>
      <c r="AB196" s="75" t="s">
        <v>3486</v>
      </c>
      <c r="AC196" s="75" t="s">
        <v>3487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7"/>
        <v/>
      </c>
      <c r="E197" s="85"/>
      <c r="F197" s="80" t="str">
        <f t="shared" si="38"/>
        <v/>
      </c>
      <c r="G197" s="118"/>
      <c r="H197" s="80" t="str">
        <f t="shared" si="39"/>
        <v/>
      </c>
      <c r="I197" s="80" t="str">
        <f t="shared" si="40"/>
        <v/>
      </c>
      <c r="J197" s="117"/>
      <c r="K197" s="117"/>
      <c r="L197" s="117"/>
      <c r="M197" s="84"/>
      <c r="O197" s="75" t="str">
        <f t="shared" si="41"/>
        <v/>
      </c>
      <c r="P197" s="75" t="str">
        <f t="shared" si="42"/>
        <v/>
      </c>
      <c r="Q197" s="75" t="str">
        <f t="shared" si="43"/>
        <v/>
      </c>
      <c r="R197" s="75" t="str">
        <f t="shared" si="44"/>
        <v/>
      </c>
      <c r="AB197" s="75" t="s">
        <v>687</v>
      </c>
      <c r="AC197" s="75" t="s">
        <v>688</v>
      </c>
      <c r="AD197" s="75" t="s">
        <v>5141</v>
      </c>
      <c r="AE197" s="75" t="s">
        <v>5142</v>
      </c>
      <c r="AF197" s="75" t="s">
        <v>5167</v>
      </c>
      <c r="AG197" s="75" t="s">
        <v>5168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7"/>
        <v/>
      </c>
      <c r="E198" s="85"/>
      <c r="F198" s="80" t="str">
        <f t="shared" si="38"/>
        <v/>
      </c>
      <c r="G198" s="118"/>
      <c r="H198" s="80" t="str">
        <f t="shared" si="39"/>
        <v/>
      </c>
      <c r="I198" s="80" t="str">
        <f t="shared" si="40"/>
        <v/>
      </c>
      <c r="J198" s="117"/>
      <c r="K198" s="117"/>
      <c r="L198" s="117"/>
      <c r="M198" s="84"/>
      <c r="O198" s="75" t="str">
        <f t="shared" si="41"/>
        <v/>
      </c>
      <c r="P198" s="75" t="str">
        <f t="shared" si="42"/>
        <v/>
      </c>
      <c r="Q198" s="75" t="str">
        <f t="shared" si="43"/>
        <v/>
      </c>
      <c r="R198" s="75" t="str">
        <f t="shared" si="44"/>
        <v/>
      </c>
      <c r="AB198" s="75" t="s">
        <v>689</v>
      </c>
      <c r="AC198" s="75" t="s">
        <v>690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7"/>
        <v/>
      </c>
      <c r="E199" s="85"/>
      <c r="F199" s="80" t="str">
        <f t="shared" si="38"/>
        <v/>
      </c>
      <c r="G199" s="118"/>
      <c r="H199" s="80" t="str">
        <f t="shared" si="39"/>
        <v/>
      </c>
      <c r="I199" s="80" t="str">
        <f t="shared" si="40"/>
        <v/>
      </c>
      <c r="J199" s="117"/>
      <c r="K199" s="117"/>
      <c r="L199" s="117"/>
      <c r="M199" s="84"/>
      <c r="O199" s="75" t="str">
        <f t="shared" si="41"/>
        <v/>
      </c>
      <c r="P199" s="75" t="str">
        <f t="shared" si="42"/>
        <v/>
      </c>
      <c r="Q199" s="75" t="str">
        <f t="shared" si="43"/>
        <v/>
      </c>
      <c r="R199" s="75" t="str">
        <f t="shared" si="44"/>
        <v/>
      </c>
      <c r="AB199" s="75" t="s">
        <v>937</v>
      </c>
      <c r="AC199" s="75" t="s">
        <v>938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7"/>
        <v/>
      </c>
      <c r="E200" s="85"/>
      <c r="F200" s="80" t="str">
        <f t="shared" si="38"/>
        <v/>
      </c>
      <c r="G200" s="118"/>
      <c r="H200" s="80" t="str">
        <f t="shared" si="39"/>
        <v/>
      </c>
      <c r="I200" s="80" t="str">
        <f t="shared" si="40"/>
        <v/>
      </c>
      <c r="J200" s="117"/>
      <c r="K200" s="117"/>
      <c r="L200" s="117"/>
      <c r="M200" s="84"/>
      <c r="O200" s="75" t="str">
        <f t="shared" si="41"/>
        <v/>
      </c>
      <c r="P200" s="75" t="str">
        <f t="shared" si="42"/>
        <v/>
      </c>
      <c r="Q200" s="75" t="str">
        <f t="shared" si="43"/>
        <v/>
      </c>
      <c r="R200" s="75" t="str">
        <f t="shared" si="44"/>
        <v/>
      </c>
      <c r="AB200" s="75" t="s">
        <v>691</v>
      </c>
      <c r="AC200" s="75" t="s">
        <v>692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7"/>
        <v/>
      </c>
      <c r="E201" s="85"/>
      <c r="F201" s="80" t="str">
        <f t="shared" si="38"/>
        <v/>
      </c>
      <c r="G201" s="118"/>
      <c r="H201" s="80" t="str">
        <f t="shared" si="39"/>
        <v/>
      </c>
      <c r="I201" s="80" t="str">
        <f t="shared" si="40"/>
        <v/>
      </c>
      <c r="J201" s="117"/>
      <c r="K201" s="117"/>
      <c r="L201" s="117"/>
      <c r="M201" s="84"/>
      <c r="O201" s="75" t="str">
        <f t="shared" si="41"/>
        <v/>
      </c>
      <c r="P201" s="75" t="str">
        <f t="shared" si="42"/>
        <v/>
      </c>
      <c r="Q201" s="75" t="str">
        <f t="shared" si="43"/>
        <v/>
      </c>
      <c r="R201" s="75" t="str">
        <f t="shared" si="44"/>
        <v/>
      </c>
      <c r="AB201" s="75" t="s">
        <v>939</v>
      </c>
      <c r="AC201" s="75" t="s">
        <v>933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7"/>
        <v/>
      </c>
      <c r="E202" s="85"/>
      <c r="F202" s="80" t="str">
        <f t="shared" si="38"/>
        <v/>
      </c>
      <c r="G202" s="118"/>
      <c r="H202" s="80" t="str">
        <f t="shared" si="39"/>
        <v/>
      </c>
      <c r="I202" s="80" t="str">
        <f t="shared" si="40"/>
        <v/>
      </c>
      <c r="J202" s="117"/>
      <c r="K202" s="117"/>
      <c r="L202" s="117"/>
      <c r="M202" s="84"/>
      <c r="O202" s="75" t="str">
        <f t="shared" si="41"/>
        <v/>
      </c>
      <c r="P202" s="75" t="str">
        <f t="shared" si="42"/>
        <v/>
      </c>
      <c r="Q202" s="75" t="str">
        <f t="shared" si="43"/>
        <v/>
      </c>
      <c r="R202" s="75" t="str">
        <f t="shared" si="44"/>
        <v/>
      </c>
      <c r="AB202" s="75" t="s">
        <v>693</v>
      </c>
      <c r="AC202" s="75" t="s">
        <v>1743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7"/>
        <v/>
      </c>
      <c r="E203" s="85"/>
      <c r="F203" s="80" t="str">
        <f t="shared" si="38"/>
        <v/>
      </c>
      <c r="G203" s="118"/>
      <c r="H203" s="80" t="str">
        <f t="shared" si="39"/>
        <v/>
      </c>
      <c r="I203" s="80" t="str">
        <f t="shared" si="40"/>
        <v/>
      </c>
      <c r="J203" s="117"/>
      <c r="K203" s="117"/>
      <c r="L203" s="117"/>
      <c r="M203" s="84"/>
      <c r="O203" s="75" t="str">
        <f t="shared" si="41"/>
        <v/>
      </c>
      <c r="P203" s="75" t="str">
        <f t="shared" si="42"/>
        <v/>
      </c>
      <c r="Q203" s="75" t="str">
        <f t="shared" si="43"/>
        <v/>
      </c>
      <c r="R203" s="75" t="str">
        <f t="shared" si="44"/>
        <v/>
      </c>
      <c r="AB203" s="75" t="s">
        <v>694</v>
      </c>
      <c r="AC203" s="75" t="s">
        <v>1243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7"/>
        <v/>
      </c>
      <c r="E204" s="85"/>
      <c r="F204" s="80" t="str">
        <f t="shared" si="38"/>
        <v/>
      </c>
      <c r="G204" s="118"/>
      <c r="H204" s="80" t="str">
        <f t="shared" si="39"/>
        <v/>
      </c>
      <c r="I204" s="80" t="str">
        <f t="shared" si="40"/>
        <v/>
      </c>
      <c r="J204" s="117"/>
      <c r="K204" s="117"/>
      <c r="L204" s="117"/>
      <c r="M204" s="84"/>
      <c r="O204" s="75" t="str">
        <f t="shared" si="41"/>
        <v/>
      </c>
      <c r="P204" s="75" t="str">
        <f t="shared" si="42"/>
        <v/>
      </c>
      <c r="Q204" s="75" t="str">
        <f t="shared" si="43"/>
        <v/>
      </c>
      <c r="R204" s="75" t="str">
        <f t="shared" si="44"/>
        <v/>
      </c>
      <c r="AB204" s="75" t="s">
        <v>695</v>
      </c>
      <c r="AC204" s="75" t="s">
        <v>696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7"/>
        <v/>
      </c>
      <c r="E205" s="85"/>
      <c r="F205" s="80" t="str">
        <f t="shared" si="38"/>
        <v/>
      </c>
      <c r="G205" s="118"/>
      <c r="H205" s="80" t="str">
        <f t="shared" si="39"/>
        <v/>
      </c>
      <c r="I205" s="80" t="str">
        <f t="shared" si="40"/>
        <v/>
      </c>
      <c r="J205" s="117"/>
      <c r="K205" s="117"/>
      <c r="L205" s="117"/>
      <c r="M205" s="84"/>
      <c r="O205" s="75" t="str">
        <f t="shared" si="41"/>
        <v/>
      </c>
      <c r="P205" s="75" t="str">
        <f t="shared" si="42"/>
        <v/>
      </c>
      <c r="Q205" s="75" t="str">
        <f t="shared" si="43"/>
        <v/>
      </c>
      <c r="R205" s="75" t="str">
        <f t="shared" si="44"/>
        <v/>
      </c>
      <c r="AB205" s="75" t="s">
        <v>697</v>
      </c>
      <c r="AC205" s="75" t="s">
        <v>682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7"/>
        <v/>
      </c>
      <c r="E206" s="85"/>
      <c r="F206" s="80" t="str">
        <f t="shared" si="38"/>
        <v/>
      </c>
      <c r="G206" s="118"/>
      <c r="H206" s="80" t="str">
        <f t="shared" si="39"/>
        <v/>
      </c>
      <c r="I206" s="80" t="str">
        <f t="shared" si="40"/>
        <v/>
      </c>
      <c r="J206" s="117"/>
      <c r="K206" s="117"/>
      <c r="L206" s="117"/>
      <c r="M206" s="84"/>
      <c r="O206" s="75" t="str">
        <f t="shared" si="41"/>
        <v/>
      </c>
      <c r="P206" s="75" t="str">
        <f t="shared" si="42"/>
        <v/>
      </c>
      <c r="Q206" s="75" t="str">
        <f t="shared" si="43"/>
        <v/>
      </c>
      <c r="R206" s="75" t="str">
        <f t="shared" si="44"/>
        <v/>
      </c>
      <c r="AB206" s="75" t="s">
        <v>1991</v>
      </c>
      <c r="AC206" s="75" t="s">
        <v>1992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7"/>
        <v/>
      </c>
      <c r="E207" s="85"/>
      <c r="F207" s="80" t="str">
        <f t="shared" si="38"/>
        <v/>
      </c>
      <c r="G207" s="118"/>
      <c r="H207" s="80" t="str">
        <f t="shared" si="39"/>
        <v/>
      </c>
      <c r="I207" s="80" t="str">
        <f t="shared" si="40"/>
        <v/>
      </c>
      <c r="J207" s="117"/>
      <c r="K207" s="117"/>
      <c r="L207" s="117"/>
      <c r="M207" s="84"/>
      <c r="O207" s="75" t="str">
        <f t="shared" si="41"/>
        <v/>
      </c>
      <c r="P207" s="75" t="str">
        <f t="shared" si="42"/>
        <v/>
      </c>
      <c r="Q207" s="75" t="str">
        <f t="shared" si="43"/>
        <v/>
      </c>
      <c r="R207" s="75" t="str">
        <f t="shared" si="44"/>
        <v/>
      </c>
      <c r="AB207" s="75" t="s">
        <v>1993</v>
      </c>
      <c r="AC207" s="75" t="s">
        <v>3473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7"/>
        <v/>
      </c>
      <c r="E208" s="85"/>
      <c r="F208" s="80" t="str">
        <f t="shared" si="38"/>
        <v/>
      </c>
      <c r="G208" s="118"/>
      <c r="H208" s="80" t="str">
        <f t="shared" si="39"/>
        <v/>
      </c>
      <c r="I208" s="80" t="str">
        <f t="shared" si="40"/>
        <v/>
      </c>
      <c r="J208" s="117"/>
      <c r="K208" s="117"/>
      <c r="L208" s="117"/>
      <c r="M208" s="84"/>
      <c r="O208" s="75" t="str">
        <f t="shared" si="41"/>
        <v/>
      </c>
      <c r="P208" s="75" t="str">
        <f t="shared" si="42"/>
        <v/>
      </c>
      <c r="Q208" s="75" t="str">
        <f t="shared" si="43"/>
        <v/>
      </c>
      <c r="R208" s="75" t="str">
        <f t="shared" si="44"/>
        <v/>
      </c>
      <c r="AB208" s="75" t="s">
        <v>3488</v>
      </c>
      <c r="AC208" s="75" t="s">
        <v>3489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7"/>
        <v/>
      </c>
      <c r="E209" s="85"/>
      <c r="F209" s="80" t="str">
        <f t="shared" si="38"/>
        <v/>
      </c>
      <c r="G209" s="118"/>
      <c r="H209" s="80" t="str">
        <f t="shared" si="39"/>
        <v/>
      </c>
      <c r="I209" s="80" t="str">
        <f t="shared" si="40"/>
        <v/>
      </c>
      <c r="J209" s="117"/>
      <c r="K209" s="117"/>
      <c r="L209" s="117"/>
      <c r="M209" s="84"/>
      <c r="O209" s="75" t="str">
        <f t="shared" si="41"/>
        <v/>
      </c>
      <c r="P209" s="75" t="str">
        <f t="shared" si="42"/>
        <v/>
      </c>
      <c r="Q209" s="75" t="str">
        <f t="shared" si="43"/>
        <v/>
      </c>
      <c r="R209" s="75" t="str">
        <f t="shared" si="44"/>
        <v/>
      </c>
      <c r="AB209" s="75" t="s">
        <v>966</v>
      </c>
      <c r="AC209" s="75" t="s">
        <v>967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7"/>
        <v/>
      </c>
      <c r="E210" s="85"/>
      <c r="F210" s="80" t="str">
        <f t="shared" si="38"/>
        <v/>
      </c>
      <c r="G210" s="118"/>
      <c r="H210" s="80" t="str">
        <f t="shared" si="39"/>
        <v/>
      </c>
      <c r="I210" s="80" t="str">
        <f t="shared" si="40"/>
        <v/>
      </c>
      <c r="J210" s="117"/>
      <c r="K210" s="117"/>
      <c r="L210" s="117"/>
      <c r="M210" s="84"/>
      <c r="O210" s="75" t="str">
        <f t="shared" si="41"/>
        <v/>
      </c>
      <c r="P210" s="75" t="str">
        <f t="shared" si="42"/>
        <v/>
      </c>
      <c r="Q210" s="75" t="str">
        <f t="shared" si="43"/>
        <v/>
      </c>
      <c r="R210" s="75" t="str">
        <f t="shared" si="44"/>
        <v/>
      </c>
      <c r="AB210" s="75" t="s">
        <v>968</v>
      </c>
      <c r="AC210" s="75" t="s">
        <v>3490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7"/>
        <v/>
      </c>
      <c r="E211" s="85"/>
      <c r="F211" s="80" t="str">
        <f t="shared" si="38"/>
        <v/>
      </c>
      <c r="G211" s="118"/>
      <c r="H211" s="80" t="str">
        <f t="shared" si="39"/>
        <v/>
      </c>
      <c r="I211" s="80" t="str">
        <f t="shared" si="40"/>
        <v/>
      </c>
      <c r="J211" s="117"/>
      <c r="K211" s="117"/>
      <c r="L211" s="117"/>
      <c r="M211" s="84"/>
      <c r="O211" s="75" t="str">
        <f t="shared" si="41"/>
        <v/>
      </c>
      <c r="P211" s="75" t="str">
        <f t="shared" si="42"/>
        <v/>
      </c>
      <c r="Q211" s="75" t="str">
        <f t="shared" si="43"/>
        <v/>
      </c>
      <c r="R211" s="75" t="str">
        <f t="shared" si="44"/>
        <v/>
      </c>
      <c r="AB211" s="75" t="s">
        <v>971</v>
      </c>
      <c r="AC211" s="75" t="s">
        <v>972</v>
      </c>
      <c r="AD211" s="75" t="s">
        <v>5149</v>
      </c>
      <c r="AE211" s="75" t="s">
        <v>5150</v>
      </c>
      <c r="AF211" s="75" t="s">
        <v>5166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7"/>
        <v/>
      </c>
      <c r="E212" s="85"/>
      <c r="F212" s="80" t="str">
        <f t="shared" si="38"/>
        <v/>
      </c>
      <c r="G212" s="118"/>
      <c r="H212" s="80" t="str">
        <f t="shared" si="39"/>
        <v/>
      </c>
      <c r="I212" s="80" t="str">
        <f t="shared" si="40"/>
        <v/>
      </c>
      <c r="J212" s="117"/>
      <c r="K212" s="117"/>
      <c r="L212" s="117"/>
      <c r="M212" s="84"/>
      <c r="O212" s="75" t="str">
        <f t="shared" si="41"/>
        <v/>
      </c>
      <c r="P212" s="75" t="str">
        <f t="shared" si="42"/>
        <v/>
      </c>
      <c r="Q212" s="75" t="str">
        <f t="shared" si="43"/>
        <v/>
      </c>
      <c r="R212" s="75" t="str">
        <f t="shared" si="44"/>
        <v/>
      </c>
      <c r="AB212" s="75" t="s">
        <v>973</v>
      </c>
      <c r="AC212" s="75" t="s">
        <v>974</v>
      </c>
      <c r="AD212" s="75" t="s">
        <v>5149</v>
      </c>
      <c r="AE212" s="75" t="s">
        <v>5150</v>
      </c>
      <c r="AF212" s="75" t="s">
        <v>5166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7"/>
        <v/>
      </c>
      <c r="E213" s="85"/>
      <c r="F213" s="80" t="str">
        <f t="shared" si="38"/>
        <v/>
      </c>
      <c r="G213" s="118"/>
      <c r="H213" s="80" t="str">
        <f t="shared" si="39"/>
        <v/>
      </c>
      <c r="I213" s="80" t="str">
        <f t="shared" si="40"/>
        <v/>
      </c>
      <c r="J213" s="117"/>
      <c r="K213" s="117"/>
      <c r="L213" s="117"/>
      <c r="M213" s="84"/>
      <c r="O213" s="75" t="str">
        <f t="shared" si="41"/>
        <v/>
      </c>
      <c r="P213" s="75" t="str">
        <f t="shared" si="42"/>
        <v/>
      </c>
      <c r="Q213" s="75" t="str">
        <f t="shared" si="43"/>
        <v/>
      </c>
      <c r="R213" s="75" t="str">
        <f t="shared" si="44"/>
        <v/>
      </c>
      <c r="AB213" s="75" t="s">
        <v>975</v>
      </c>
      <c r="AC213" s="75" t="s">
        <v>1244</v>
      </c>
      <c r="AD213" s="75" t="s">
        <v>5149</v>
      </c>
      <c r="AE213" s="75" t="s">
        <v>5150</v>
      </c>
      <c r="AF213" s="75" t="s">
        <v>5166</v>
      </c>
      <c r="AG213" s="75" t="s">
        <v>5171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7"/>
        <v/>
      </c>
      <c r="E214" s="85"/>
      <c r="F214" s="80" t="str">
        <f t="shared" si="38"/>
        <v/>
      </c>
      <c r="G214" s="118"/>
      <c r="H214" s="80" t="str">
        <f t="shared" si="39"/>
        <v/>
      </c>
      <c r="I214" s="80" t="str">
        <f t="shared" si="40"/>
        <v/>
      </c>
      <c r="J214" s="117"/>
      <c r="K214" s="117"/>
      <c r="L214" s="117"/>
      <c r="M214" s="84"/>
      <c r="O214" s="75" t="str">
        <f t="shared" si="41"/>
        <v/>
      </c>
      <c r="P214" s="75" t="str">
        <f t="shared" si="42"/>
        <v/>
      </c>
      <c r="Q214" s="75" t="str">
        <f t="shared" si="43"/>
        <v/>
      </c>
      <c r="R214" s="75" t="str">
        <f t="shared" si="44"/>
        <v/>
      </c>
      <c r="AB214" s="75" t="s">
        <v>976</v>
      </c>
      <c r="AC214" s="75" t="s">
        <v>977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7"/>
        <v/>
      </c>
      <c r="E215" s="85"/>
      <c r="F215" s="80" t="str">
        <f t="shared" si="38"/>
        <v/>
      </c>
      <c r="G215" s="118"/>
      <c r="H215" s="80" t="str">
        <f t="shared" si="39"/>
        <v/>
      </c>
      <c r="I215" s="80" t="str">
        <f t="shared" si="40"/>
        <v/>
      </c>
      <c r="J215" s="117"/>
      <c r="K215" s="117"/>
      <c r="L215" s="117"/>
      <c r="M215" s="84"/>
      <c r="O215" s="75" t="str">
        <f t="shared" si="41"/>
        <v/>
      </c>
      <c r="P215" s="75" t="str">
        <f t="shared" si="42"/>
        <v/>
      </c>
      <c r="Q215" s="75" t="str">
        <f t="shared" si="43"/>
        <v/>
      </c>
      <c r="R215" s="75" t="str">
        <f t="shared" si="44"/>
        <v/>
      </c>
      <c r="AB215" s="75" t="s">
        <v>980</v>
      </c>
      <c r="AC215" s="75" t="s">
        <v>981</v>
      </c>
      <c r="AD215" s="75" t="s">
        <v>5161</v>
      </c>
      <c r="AE215" s="75" t="s">
        <v>5162</v>
      </c>
      <c r="AF215" s="75" t="s">
        <v>5167</v>
      </c>
      <c r="AG215" s="75" t="s">
        <v>5179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7"/>
        <v/>
      </c>
      <c r="E216" s="85"/>
      <c r="F216" s="80" t="str">
        <f t="shared" si="38"/>
        <v/>
      </c>
      <c r="G216" s="118"/>
      <c r="H216" s="80" t="str">
        <f t="shared" si="39"/>
        <v/>
      </c>
      <c r="I216" s="80" t="str">
        <f t="shared" si="40"/>
        <v/>
      </c>
      <c r="J216" s="117"/>
      <c r="K216" s="117"/>
      <c r="L216" s="117"/>
      <c r="M216" s="84"/>
      <c r="O216" s="75" t="str">
        <f t="shared" si="41"/>
        <v/>
      </c>
      <c r="P216" s="75" t="str">
        <f t="shared" si="42"/>
        <v/>
      </c>
      <c r="Q216" s="75" t="str">
        <f t="shared" si="43"/>
        <v/>
      </c>
      <c r="R216" s="75" t="str">
        <f t="shared" si="44"/>
        <v/>
      </c>
      <c r="AB216" s="75" t="s">
        <v>982</v>
      </c>
      <c r="AC216" s="75" t="s">
        <v>983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7"/>
        <v/>
      </c>
      <c r="E217" s="85"/>
      <c r="F217" s="80" t="str">
        <f t="shared" si="38"/>
        <v/>
      </c>
      <c r="G217" s="118"/>
      <c r="H217" s="80" t="str">
        <f t="shared" si="39"/>
        <v/>
      </c>
      <c r="I217" s="80" t="str">
        <f t="shared" si="40"/>
        <v/>
      </c>
      <c r="J217" s="117"/>
      <c r="K217" s="117"/>
      <c r="L217" s="117"/>
      <c r="M217" s="84"/>
      <c r="O217" s="75" t="str">
        <f t="shared" si="41"/>
        <v/>
      </c>
      <c r="P217" s="75" t="str">
        <f t="shared" si="42"/>
        <v/>
      </c>
      <c r="Q217" s="75" t="str">
        <f t="shared" si="43"/>
        <v/>
      </c>
      <c r="R217" s="75" t="str">
        <f t="shared" si="44"/>
        <v/>
      </c>
      <c r="AB217" s="75" t="s">
        <v>984</v>
      </c>
      <c r="AC217" s="75" t="s">
        <v>985</v>
      </c>
      <c r="AD217" s="75" t="s">
        <v>5163</v>
      </c>
      <c r="AE217" s="75" t="s">
        <v>5164</v>
      </c>
      <c r="AF217" s="75" t="s">
        <v>5169</v>
      </c>
      <c r="AG217" s="75" t="s">
        <v>5170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7"/>
        <v/>
      </c>
      <c r="E218" s="85"/>
      <c r="F218" s="80" t="str">
        <f t="shared" si="38"/>
        <v/>
      </c>
      <c r="G218" s="118"/>
      <c r="H218" s="80" t="str">
        <f t="shared" si="39"/>
        <v/>
      </c>
      <c r="I218" s="80" t="str">
        <f t="shared" si="40"/>
        <v/>
      </c>
      <c r="J218" s="117"/>
      <c r="K218" s="117"/>
      <c r="L218" s="117"/>
      <c r="M218" s="84"/>
      <c r="O218" s="75" t="str">
        <f t="shared" si="41"/>
        <v/>
      </c>
      <c r="P218" s="75" t="str">
        <f t="shared" si="42"/>
        <v/>
      </c>
      <c r="Q218" s="75" t="str">
        <f t="shared" si="43"/>
        <v/>
      </c>
      <c r="R218" s="75" t="str">
        <f t="shared" si="44"/>
        <v/>
      </c>
      <c r="AB218" s="75" t="s">
        <v>986</v>
      </c>
      <c r="AC218" s="75" t="s">
        <v>987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7"/>
        <v/>
      </c>
      <c r="E219" s="85"/>
      <c r="F219" s="80" t="str">
        <f t="shared" si="38"/>
        <v/>
      </c>
      <c r="G219" s="118"/>
      <c r="H219" s="80" t="str">
        <f t="shared" si="39"/>
        <v/>
      </c>
      <c r="I219" s="80" t="str">
        <f t="shared" si="40"/>
        <v/>
      </c>
      <c r="J219" s="117"/>
      <c r="K219" s="117"/>
      <c r="L219" s="117"/>
      <c r="M219" s="84"/>
      <c r="O219" s="75" t="str">
        <f t="shared" si="41"/>
        <v/>
      </c>
      <c r="P219" s="75" t="str">
        <f t="shared" si="42"/>
        <v/>
      </c>
      <c r="Q219" s="75" t="str">
        <f t="shared" si="43"/>
        <v/>
      </c>
      <c r="R219" s="75" t="str">
        <f t="shared" si="44"/>
        <v/>
      </c>
      <c r="AB219" s="75" t="s">
        <v>988</v>
      </c>
      <c r="AC219" s="75" t="s">
        <v>989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7"/>
        <v/>
      </c>
      <c r="E220" s="85"/>
      <c r="F220" s="80" t="str">
        <f t="shared" si="38"/>
        <v/>
      </c>
      <c r="G220" s="118"/>
      <c r="H220" s="80" t="str">
        <f t="shared" si="39"/>
        <v/>
      </c>
      <c r="I220" s="80" t="str">
        <f t="shared" si="40"/>
        <v/>
      </c>
      <c r="J220" s="117"/>
      <c r="K220" s="117"/>
      <c r="L220" s="117"/>
      <c r="M220" s="84"/>
      <c r="O220" s="75" t="str">
        <f t="shared" si="41"/>
        <v/>
      </c>
      <c r="P220" s="75" t="str">
        <f t="shared" si="42"/>
        <v/>
      </c>
      <c r="Q220" s="75" t="str">
        <f t="shared" si="43"/>
        <v/>
      </c>
      <c r="R220" s="75" t="str">
        <f t="shared" si="44"/>
        <v/>
      </c>
      <c r="AB220" s="75" t="s">
        <v>990</v>
      </c>
      <c r="AC220" s="75" t="s">
        <v>991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7"/>
        <v/>
      </c>
      <c r="E221" s="85"/>
      <c r="F221" s="80" t="str">
        <f t="shared" si="38"/>
        <v/>
      </c>
      <c r="G221" s="118"/>
      <c r="H221" s="80" t="str">
        <f t="shared" si="39"/>
        <v/>
      </c>
      <c r="I221" s="80" t="str">
        <f t="shared" si="40"/>
        <v/>
      </c>
      <c r="J221" s="117"/>
      <c r="K221" s="117"/>
      <c r="L221" s="117"/>
      <c r="M221" s="84"/>
      <c r="O221" s="75" t="str">
        <f t="shared" si="41"/>
        <v/>
      </c>
      <c r="P221" s="75" t="str">
        <f t="shared" si="42"/>
        <v/>
      </c>
      <c r="Q221" s="75" t="str">
        <f t="shared" si="43"/>
        <v/>
      </c>
      <c r="R221" s="75" t="str">
        <f t="shared" si="44"/>
        <v/>
      </c>
      <c r="AB221" s="75" t="s">
        <v>992</v>
      </c>
      <c r="AC221" s="75" t="s">
        <v>993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7"/>
        <v/>
      </c>
      <c r="E222" s="85"/>
      <c r="F222" s="80" t="str">
        <f t="shared" si="38"/>
        <v/>
      </c>
      <c r="G222" s="118"/>
      <c r="H222" s="80" t="str">
        <f t="shared" si="39"/>
        <v/>
      </c>
      <c r="I222" s="80" t="str">
        <f t="shared" si="40"/>
        <v/>
      </c>
      <c r="J222" s="117"/>
      <c r="K222" s="117"/>
      <c r="L222" s="117"/>
      <c r="M222" s="84"/>
      <c r="O222" s="75" t="str">
        <f t="shared" si="41"/>
        <v/>
      </c>
      <c r="P222" s="75" t="str">
        <f t="shared" si="42"/>
        <v/>
      </c>
      <c r="Q222" s="75" t="str">
        <f t="shared" si="43"/>
        <v/>
      </c>
      <c r="R222" s="75" t="str">
        <f t="shared" si="44"/>
        <v/>
      </c>
      <c r="AB222" s="75" t="s">
        <v>992</v>
      </c>
      <c r="AC222" s="75" t="s">
        <v>993</v>
      </c>
      <c r="AD222" s="75" t="s">
        <v>5143</v>
      </c>
      <c r="AE222" s="75" t="s">
        <v>5144</v>
      </c>
      <c r="AF222" s="75" t="s">
        <v>5165</v>
      </c>
      <c r="AG222" s="75" t="s">
        <v>5175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7"/>
        <v/>
      </c>
      <c r="E223" s="85"/>
      <c r="F223" s="80" t="str">
        <f t="shared" si="38"/>
        <v/>
      </c>
      <c r="G223" s="118"/>
      <c r="H223" s="80" t="str">
        <f t="shared" si="39"/>
        <v/>
      </c>
      <c r="I223" s="80" t="str">
        <f t="shared" si="40"/>
        <v/>
      </c>
      <c r="J223" s="117"/>
      <c r="K223" s="117"/>
      <c r="L223" s="117"/>
      <c r="M223" s="84"/>
      <c r="O223" s="75" t="str">
        <f t="shared" si="41"/>
        <v/>
      </c>
      <c r="P223" s="75" t="str">
        <f t="shared" si="42"/>
        <v/>
      </c>
      <c r="Q223" s="75" t="str">
        <f t="shared" si="43"/>
        <v/>
      </c>
      <c r="R223" s="75" t="str">
        <f t="shared" si="44"/>
        <v/>
      </c>
      <c r="AB223" s="75" t="s">
        <v>1658</v>
      </c>
      <c r="AC223" s="75" t="s">
        <v>1659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7"/>
        <v/>
      </c>
      <c r="E224" s="85"/>
      <c r="F224" s="80" t="str">
        <f t="shared" si="38"/>
        <v/>
      </c>
      <c r="G224" s="118"/>
      <c r="H224" s="80" t="str">
        <f t="shared" si="39"/>
        <v/>
      </c>
      <c r="I224" s="80" t="str">
        <f t="shared" si="40"/>
        <v/>
      </c>
      <c r="J224" s="117"/>
      <c r="K224" s="117"/>
      <c r="L224" s="117"/>
      <c r="M224" s="84"/>
      <c r="O224" s="75" t="str">
        <f t="shared" si="41"/>
        <v/>
      </c>
      <c r="P224" s="75" t="str">
        <f t="shared" si="42"/>
        <v/>
      </c>
      <c r="Q224" s="75" t="str">
        <f t="shared" si="43"/>
        <v/>
      </c>
      <c r="R224" s="75" t="str">
        <f t="shared" si="44"/>
        <v/>
      </c>
      <c r="AB224" s="75" t="s">
        <v>3491</v>
      </c>
      <c r="AC224" s="75" t="s">
        <v>3492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7"/>
        <v/>
      </c>
      <c r="E225" s="85"/>
      <c r="F225" s="80" t="str">
        <f t="shared" si="38"/>
        <v/>
      </c>
      <c r="G225" s="118"/>
      <c r="H225" s="80" t="str">
        <f t="shared" si="39"/>
        <v/>
      </c>
      <c r="I225" s="80" t="str">
        <f t="shared" si="40"/>
        <v/>
      </c>
      <c r="J225" s="117"/>
      <c r="K225" s="117"/>
      <c r="L225" s="117"/>
      <c r="M225" s="84"/>
      <c r="O225" s="75" t="str">
        <f t="shared" si="41"/>
        <v/>
      </c>
      <c r="P225" s="75" t="str">
        <f t="shared" si="42"/>
        <v/>
      </c>
      <c r="Q225" s="75" t="str">
        <f t="shared" si="43"/>
        <v/>
      </c>
      <c r="R225" s="75" t="str">
        <f t="shared" si="44"/>
        <v/>
      </c>
      <c r="AB225" s="75" t="s">
        <v>994</v>
      </c>
      <c r="AC225" s="75" t="s">
        <v>995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7"/>
        <v/>
      </c>
      <c r="E226" s="85"/>
      <c r="F226" s="80" t="str">
        <f t="shared" si="38"/>
        <v/>
      </c>
      <c r="G226" s="118"/>
      <c r="H226" s="80" t="str">
        <f t="shared" si="39"/>
        <v/>
      </c>
      <c r="I226" s="80" t="str">
        <f t="shared" si="40"/>
        <v/>
      </c>
      <c r="J226" s="117"/>
      <c r="K226" s="117"/>
      <c r="L226" s="117"/>
      <c r="M226" s="84"/>
      <c r="O226" s="75" t="str">
        <f t="shared" si="41"/>
        <v/>
      </c>
      <c r="P226" s="75" t="str">
        <f t="shared" si="42"/>
        <v/>
      </c>
      <c r="Q226" s="75" t="str">
        <f t="shared" si="43"/>
        <v/>
      </c>
      <c r="R226" s="75" t="str">
        <f t="shared" si="44"/>
        <v/>
      </c>
      <c r="AB226" s="75" t="s">
        <v>996</v>
      </c>
      <c r="AC226" s="75" t="s">
        <v>997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7"/>
        <v/>
      </c>
      <c r="E227" s="85"/>
      <c r="F227" s="80" t="str">
        <f t="shared" si="38"/>
        <v/>
      </c>
      <c r="G227" s="118"/>
      <c r="H227" s="80" t="str">
        <f t="shared" si="39"/>
        <v/>
      </c>
      <c r="I227" s="80" t="str">
        <f t="shared" si="40"/>
        <v/>
      </c>
      <c r="J227" s="117"/>
      <c r="K227" s="117"/>
      <c r="L227" s="117"/>
      <c r="M227" s="84"/>
      <c r="O227" s="75" t="str">
        <f t="shared" si="41"/>
        <v/>
      </c>
      <c r="P227" s="75" t="str">
        <f t="shared" si="42"/>
        <v/>
      </c>
      <c r="Q227" s="75" t="str">
        <f t="shared" si="43"/>
        <v/>
      </c>
      <c r="R227" s="75" t="str">
        <f t="shared" si="44"/>
        <v/>
      </c>
      <c r="AB227" s="75" t="s">
        <v>998</v>
      </c>
      <c r="AC227" s="75" t="s">
        <v>999</v>
      </c>
      <c r="AD227" s="75" t="s">
        <v>5143</v>
      </c>
      <c r="AE227" s="75" t="s">
        <v>5144</v>
      </c>
      <c r="AF227" s="75" t="s">
        <v>5165</v>
      </c>
      <c r="AG227" s="75" t="s">
        <v>5175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7"/>
        <v/>
      </c>
      <c r="E228" s="85"/>
      <c r="F228" s="80" t="str">
        <f t="shared" si="38"/>
        <v/>
      </c>
      <c r="G228" s="118"/>
      <c r="H228" s="80" t="str">
        <f t="shared" si="39"/>
        <v/>
      </c>
      <c r="I228" s="80" t="str">
        <f t="shared" si="40"/>
        <v/>
      </c>
      <c r="J228" s="117"/>
      <c r="K228" s="117"/>
      <c r="L228" s="117"/>
      <c r="M228" s="84"/>
      <c r="O228" s="75" t="str">
        <f t="shared" si="41"/>
        <v/>
      </c>
      <c r="P228" s="75" t="str">
        <f t="shared" si="42"/>
        <v/>
      </c>
      <c r="Q228" s="75" t="str">
        <f t="shared" si="43"/>
        <v/>
      </c>
      <c r="R228" s="75" t="str">
        <f t="shared" si="44"/>
        <v/>
      </c>
      <c r="AB228" s="75" t="s">
        <v>1000</v>
      </c>
      <c r="AC228" s="75" t="s">
        <v>1001</v>
      </c>
      <c r="AD228" s="75" t="s">
        <v>5143</v>
      </c>
      <c r="AE228" s="75" t="s">
        <v>5144</v>
      </c>
      <c r="AF228" s="75" t="s">
        <v>5165</v>
      </c>
      <c r="AG228" s="75" t="s">
        <v>5175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7"/>
        <v/>
      </c>
      <c r="E229" s="85"/>
      <c r="F229" s="80" t="str">
        <f t="shared" si="38"/>
        <v/>
      </c>
      <c r="G229" s="118"/>
      <c r="H229" s="80" t="str">
        <f t="shared" si="39"/>
        <v/>
      </c>
      <c r="I229" s="80" t="str">
        <f t="shared" si="40"/>
        <v/>
      </c>
      <c r="J229" s="117"/>
      <c r="K229" s="117"/>
      <c r="L229" s="117"/>
      <c r="M229" s="84"/>
      <c r="O229" s="75" t="str">
        <f t="shared" si="41"/>
        <v/>
      </c>
      <c r="P229" s="75" t="str">
        <f t="shared" si="42"/>
        <v/>
      </c>
      <c r="Q229" s="75" t="str">
        <f t="shared" si="43"/>
        <v/>
      </c>
      <c r="R229" s="75" t="str">
        <f t="shared" si="44"/>
        <v/>
      </c>
      <c r="AB229" s="75" t="s">
        <v>3493</v>
      </c>
      <c r="AC229" s="75" t="s">
        <v>3494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7"/>
        <v/>
      </c>
      <c r="E230" s="85"/>
      <c r="F230" s="80" t="str">
        <f t="shared" si="38"/>
        <v/>
      </c>
      <c r="G230" s="118"/>
      <c r="H230" s="80" t="str">
        <f t="shared" si="39"/>
        <v/>
      </c>
      <c r="I230" s="80" t="str">
        <f t="shared" si="40"/>
        <v/>
      </c>
      <c r="J230" s="117"/>
      <c r="K230" s="117"/>
      <c r="L230" s="117"/>
      <c r="M230" s="84"/>
      <c r="O230" s="75" t="str">
        <f t="shared" si="41"/>
        <v/>
      </c>
      <c r="P230" s="75" t="str">
        <f t="shared" si="42"/>
        <v/>
      </c>
      <c r="Q230" s="75" t="str">
        <f t="shared" si="43"/>
        <v/>
      </c>
      <c r="R230" s="75" t="str">
        <f t="shared" si="44"/>
        <v/>
      </c>
      <c r="AB230" s="75" t="s">
        <v>1004</v>
      </c>
      <c r="AC230" s="75" t="s">
        <v>1005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7"/>
        <v/>
      </c>
      <c r="E231" s="85"/>
      <c r="F231" s="80" t="str">
        <f t="shared" si="38"/>
        <v/>
      </c>
      <c r="G231" s="118"/>
      <c r="H231" s="80" t="str">
        <f t="shared" si="39"/>
        <v/>
      </c>
      <c r="I231" s="80" t="str">
        <f t="shared" si="40"/>
        <v/>
      </c>
      <c r="J231" s="117"/>
      <c r="K231" s="117"/>
      <c r="L231" s="117"/>
      <c r="M231" s="84"/>
      <c r="O231" s="75" t="str">
        <f t="shared" si="41"/>
        <v/>
      </c>
      <c r="P231" s="75" t="str">
        <f t="shared" si="42"/>
        <v/>
      </c>
      <c r="Q231" s="75" t="str">
        <f t="shared" si="43"/>
        <v/>
      </c>
      <c r="R231" s="75" t="str">
        <f t="shared" si="44"/>
        <v/>
      </c>
      <c r="AB231" s="75" t="s">
        <v>1006</v>
      </c>
      <c r="AC231" s="75" t="s">
        <v>1246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7"/>
        <v/>
      </c>
      <c r="E232" s="85"/>
      <c r="F232" s="80" t="str">
        <f t="shared" si="38"/>
        <v/>
      </c>
      <c r="G232" s="118"/>
      <c r="H232" s="80" t="str">
        <f t="shared" si="39"/>
        <v/>
      </c>
      <c r="I232" s="80" t="str">
        <f t="shared" si="40"/>
        <v/>
      </c>
      <c r="J232" s="117"/>
      <c r="K232" s="117"/>
      <c r="L232" s="117"/>
      <c r="M232" s="84"/>
      <c r="O232" s="75" t="str">
        <f t="shared" si="41"/>
        <v/>
      </c>
      <c r="P232" s="75" t="str">
        <f t="shared" si="42"/>
        <v/>
      </c>
      <c r="Q232" s="75" t="str">
        <f t="shared" si="43"/>
        <v/>
      </c>
      <c r="R232" s="75" t="str">
        <f t="shared" si="44"/>
        <v/>
      </c>
      <c r="AB232" s="75" t="s">
        <v>1009</v>
      </c>
      <c r="AC232" s="75" t="s">
        <v>1010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7"/>
        <v/>
      </c>
      <c r="E233" s="85"/>
      <c r="F233" s="80" t="str">
        <f t="shared" si="38"/>
        <v/>
      </c>
      <c r="G233" s="118"/>
      <c r="H233" s="80" t="str">
        <f t="shared" si="39"/>
        <v/>
      </c>
      <c r="I233" s="80" t="str">
        <f t="shared" si="40"/>
        <v/>
      </c>
      <c r="J233" s="117"/>
      <c r="K233" s="117"/>
      <c r="L233" s="117"/>
      <c r="M233" s="84"/>
      <c r="O233" s="75" t="str">
        <f t="shared" si="41"/>
        <v/>
      </c>
      <c r="P233" s="75" t="str">
        <f t="shared" si="42"/>
        <v/>
      </c>
      <c r="Q233" s="75" t="str">
        <f t="shared" si="43"/>
        <v/>
      </c>
      <c r="R233" s="75" t="str">
        <f t="shared" si="44"/>
        <v/>
      </c>
      <c r="AB233" s="75" t="s">
        <v>1011</v>
      </c>
      <c r="AC233" s="75" t="s">
        <v>1245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7"/>
        <v/>
      </c>
      <c r="E234" s="85"/>
      <c r="F234" s="80" t="str">
        <f t="shared" si="38"/>
        <v/>
      </c>
      <c r="G234" s="118"/>
      <c r="H234" s="80" t="str">
        <f t="shared" si="39"/>
        <v/>
      </c>
      <c r="I234" s="80" t="str">
        <f t="shared" si="40"/>
        <v/>
      </c>
      <c r="J234" s="117"/>
      <c r="K234" s="117"/>
      <c r="L234" s="117"/>
      <c r="M234" s="84"/>
      <c r="O234" s="75" t="str">
        <f t="shared" si="41"/>
        <v/>
      </c>
      <c r="P234" s="75" t="str">
        <f t="shared" si="42"/>
        <v/>
      </c>
      <c r="Q234" s="75" t="str">
        <f t="shared" si="43"/>
        <v/>
      </c>
      <c r="R234" s="75" t="str">
        <f t="shared" si="44"/>
        <v/>
      </c>
      <c r="AB234" s="75" t="s">
        <v>1012</v>
      </c>
      <c r="AC234" s="75" t="s">
        <v>1013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7"/>
        <v/>
      </c>
      <c r="E235" s="85"/>
      <c r="F235" s="80" t="str">
        <f t="shared" si="38"/>
        <v/>
      </c>
      <c r="G235" s="118"/>
      <c r="H235" s="80" t="str">
        <f t="shared" si="39"/>
        <v/>
      </c>
      <c r="I235" s="80" t="str">
        <f t="shared" si="40"/>
        <v/>
      </c>
      <c r="J235" s="117"/>
      <c r="K235" s="117"/>
      <c r="L235" s="117"/>
      <c r="M235" s="84"/>
      <c r="O235" s="75" t="str">
        <f t="shared" si="41"/>
        <v/>
      </c>
      <c r="P235" s="75" t="str">
        <f t="shared" si="42"/>
        <v/>
      </c>
      <c r="Q235" s="75" t="str">
        <f t="shared" si="43"/>
        <v/>
      </c>
      <c r="R235" s="75" t="str">
        <f t="shared" si="44"/>
        <v/>
      </c>
      <c r="AB235" s="75" t="s">
        <v>1014</v>
      </c>
      <c r="AC235" s="75" t="s">
        <v>1247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7"/>
        <v/>
      </c>
      <c r="E236" s="85"/>
      <c r="F236" s="80" t="str">
        <f t="shared" si="38"/>
        <v/>
      </c>
      <c r="G236" s="118"/>
      <c r="H236" s="80" t="str">
        <f t="shared" si="39"/>
        <v/>
      </c>
      <c r="I236" s="80" t="str">
        <f t="shared" si="40"/>
        <v/>
      </c>
      <c r="J236" s="117"/>
      <c r="K236" s="117"/>
      <c r="L236" s="117"/>
      <c r="M236" s="84"/>
      <c r="O236" s="75" t="str">
        <f t="shared" si="41"/>
        <v/>
      </c>
      <c r="P236" s="75" t="str">
        <f t="shared" si="42"/>
        <v/>
      </c>
      <c r="Q236" s="75" t="str">
        <f t="shared" si="43"/>
        <v/>
      </c>
      <c r="R236" s="75" t="str">
        <f t="shared" si="44"/>
        <v/>
      </c>
      <c r="AB236" s="75" t="s">
        <v>1015</v>
      </c>
      <c r="AC236" s="75" t="s">
        <v>1016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7"/>
        <v/>
      </c>
      <c r="E237" s="85"/>
      <c r="F237" s="80" t="str">
        <f t="shared" si="38"/>
        <v/>
      </c>
      <c r="G237" s="118"/>
      <c r="H237" s="80" t="str">
        <f t="shared" si="39"/>
        <v/>
      </c>
      <c r="I237" s="80" t="str">
        <f t="shared" si="40"/>
        <v/>
      </c>
      <c r="J237" s="117"/>
      <c r="K237" s="117"/>
      <c r="L237" s="117"/>
      <c r="M237" s="84"/>
      <c r="O237" s="75" t="str">
        <f t="shared" si="41"/>
        <v/>
      </c>
      <c r="P237" s="75" t="str">
        <f t="shared" si="42"/>
        <v/>
      </c>
      <c r="Q237" s="75" t="str">
        <f t="shared" si="43"/>
        <v/>
      </c>
      <c r="R237" s="75" t="str">
        <f t="shared" si="44"/>
        <v/>
      </c>
      <c r="AB237" s="75" t="s">
        <v>3495</v>
      </c>
      <c r="AC237" s="75" t="s">
        <v>3496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7"/>
        <v/>
      </c>
      <c r="E238" s="85"/>
      <c r="F238" s="80" t="str">
        <f t="shared" si="38"/>
        <v/>
      </c>
      <c r="G238" s="118"/>
      <c r="H238" s="80" t="str">
        <f t="shared" si="39"/>
        <v/>
      </c>
      <c r="I238" s="80" t="str">
        <f t="shared" si="40"/>
        <v/>
      </c>
      <c r="J238" s="117"/>
      <c r="K238" s="117"/>
      <c r="L238" s="117"/>
      <c r="M238" s="84"/>
      <c r="O238" s="75" t="str">
        <f t="shared" si="41"/>
        <v/>
      </c>
      <c r="P238" s="75" t="str">
        <f t="shared" si="42"/>
        <v/>
      </c>
      <c r="Q238" s="75" t="str">
        <f t="shared" si="43"/>
        <v/>
      </c>
      <c r="R238" s="75" t="str">
        <f t="shared" si="44"/>
        <v/>
      </c>
      <c r="AB238" s="75" t="s">
        <v>1019</v>
      </c>
      <c r="AC238" s="75" t="s">
        <v>1020</v>
      </c>
      <c r="AD238" s="75" t="s">
        <v>5143</v>
      </c>
      <c r="AE238" s="75" t="s">
        <v>5144</v>
      </c>
      <c r="AF238" s="75" t="s">
        <v>5165</v>
      </c>
      <c r="AG238" s="75" t="s">
        <v>5175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7"/>
        <v/>
      </c>
      <c r="E239" s="85"/>
      <c r="F239" s="80" t="str">
        <f t="shared" si="38"/>
        <v/>
      </c>
      <c r="G239" s="118"/>
      <c r="H239" s="80" t="str">
        <f t="shared" si="39"/>
        <v/>
      </c>
      <c r="I239" s="80" t="str">
        <f t="shared" si="40"/>
        <v/>
      </c>
      <c r="J239" s="117"/>
      <c r="K239" s="117"/>
      <c r="L239" s="117"/>
      <c r="M239" s="84"/>
      <c r="O239" s="75" t="str">
        <f t="shared" si="41"/>
        <v/>
      </c>
      <c r="P239" s="75" t="str">
        <f t="shared" si="42"/>
        <v/>
      </c>
      <c r="Q239" s="75" t="str">
        <f t="shared" si="43"/>
        <v/>
      </c>
      <c r="R239" s="75" t="str">
        <f t="shared" si="44"/>
        <v/>
      </c>
      <c r="AB239" s="75" t="s">
        <v>1021</v>
      </c>
      <c r="AC239" s="75" t="s">
        <v>1022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7"/>
        <v/>
      </c>
      <c r="E240" s="85"/>
      <c r="F240" s="80" t="str">
        <f t="shared" si="38"/>
        <v/>
      </c>
      <c r="G240" s="118"/>
      <c r="H240" s="80" t="str">
        <f t="shared" si="39"/>
        <v/>
      </c>
      <c r="I240" s="80" t="str">
        <f t="shared" si="40"/>
        <v/>
      </c>
      <c r="J240" s="117"/>
      <c r="K240" s="117"/>
      <c r="L240" s="117"/>
      <c r="M240" s="84"/>
      <c r="O240" s="75" t="str">
        <f t="shared" si="41"/>
        <v/>
      </c>
      <c r="P240" s="75" t="str">
        <f t="shared" si="42"/>
        <v/>
      </c>
      <c r="Q240" s="75" t="str">
        <f t="shared" si="43"/>
        <v/>
      </c>
      <c r="R240" s="75" t="str">
        <f t="shared" si="44"/>
        <v/>
      </c>
      <c r="AB240" s="75" t="s">
        <v>1023</v>
      </c>
      <c r="AC240" s="75" t="s">
        <v>1024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7"/>
        <v/>
      </c>
      <c r="E241" s="85"/>
      <c r="F241" s="80" t="str">
        <f t="shared" si="38"/>
        <v/>
      </c>
      <c r="G241" s="118"/>
      <c r="H241" s="80" t="str">
        <f t="shared" si="39"/>
        <v/>
      </c>
      <c r="I241" s="80" t="str">
        <f t="shared" si="40"/>
        <v/>
      </c>
      <c r="J241" s="117"/>
      <c r="K241" s="117"/>
      <c r="L241" s="117"/>
      <c r="M241" s="84"/>
      <c r="O241" s="75" t="str">
        <f t="shared" si="41"/>
        <v/>
      </c>
      <c r="P241" s="75" t="str">
        <f t="shared" si="42"/>
        <v/>
      </c>
      <c r="Q241" s="75" t="str">
        <f t="shared" si="43"/>
        <v/>
      </c>
      <c r="R241" s="75" t="str">
        <f t="shared" si="44"/>
        <v/>
      </c>
      <c r="AB241" s="75" t="s">
        <v>1025</v>
      </c>
      <c r="AC241" s="75" t="s">
        <v>1026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7"/>
        <v/>
      </c>
      <c r="E242" s="85"/>
      <c r="F242" s="80" t="str">
        <f t="shared" si="38"/>
        <v/>
      </c>
      <c r="G242" s="118"/>
      <c r="H242" s="80" t="str">
        <f t="shared" si="39"/>
        <v/>
      </c>
      <c r="I242" s="80" t="str">
        <f t="shared" si="40"/>
        <v/>
      </c>
      <c r="J242" s="117"/>
      <c r="K242" s="117"/>
      <c r="L242" s="117"/>
      <c r="M242" s="84"/>
      <c r="O242" s="75" t="str">
        <f t="shared" si="41"/>
        <v/>
      </c>
      <c r="P242" s="75" t="str">
        <f t="shared" si="42"/>
        <v/>
      </c>
      <c r="Q242" s="75" t="str">
        <f t="shared" si="43"/>
        <v/>
      </c>
      <c r="R242" s="75" t="str">
        <f t="shared" si="44"/>
        <v/>
      </c>
      <c r="AB242" s="75" t="s">
        <v>1660</v>
      </c>
      <c r="AC242" s="75" t="s">
        <v>1661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7"/>
        <v/>
      </c>
      <c r="E243" s="85"/>
      <c r="F243" s="80" t="str">
        <f t="shared" si="38"/>
        <v/>
      </c>
      <c r="G243" s="118"/>
      <c r="H243" s="80" t="str">
        <f t="shared" si="39"/>
        <v/>
      </c>
      <c r="I243" s="80" t="str">
        <f t="shared" si="40"/>
        <v/>
      </c>
      <c r="J243" s="117"/>
      <c r="K243" s="117"/>
      <c r="L243" s="117"/>
      <c r="M243" s="84"/>
      <c r="O243" s="75" t="str">
        <f t="shared" si="41"/>
        <v/>
      </c>
      <c r="P243" s="75" t="str">
        <f t="shared" si="42"/>
        <v/>
      </c>
      <c r="Q243" s="75" t="str">
        <f t="shared" si="43"/>
        <v/>
      </c>
      <c r="R243" s="75" t="str">
        <f t="shared" si="44"/>
        <v/>
      </c>
      <c r="AB243" s="75" t="s">
        <v>1027</v>
      </c>
      <c r="AC243" s="75" t="s">
        <v>1028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7"/>
        <v/>
      </c>
      <c r="E244" s="85"/>
      <c r="F244" s="80" t="str">
        <f t="shared" si="38"/>
        <v/>
      </c>
      <c r="G244" s="118"/>
      <c r="H244" s="80" t="str">
        <f t="shared" si="39"/>
        <v/>
      </c>
      <c r="I244" s="80" t="str">
        <f t="shared" si="40"/>
        <v/>
      </c>
      <c r="J244" s="117"/>
      <c r="K244" s="117"/>
      <c r="L244" s="117"/>
      <c r="M244" s="84"/>
      <c r="O244" s="75" t="str">
        <f t="shared" si="41"/>
        <v/>
      </c>
      <c r="P244" s="75" t="str">
        <f t="shared" si="42"/>
        <v/>
      </c>
      <c r="Q244" s="75" t="str">
        <f t="shared" si="43"/>
        <v/>
      </c>
      <c r="R244" s="75" t="str">
        <f t="shared" si="44"/>
        <v/>
      </c>
      <c r="AB244" s="75" t="s">
        <v>2004</v>
      </c>
      <c r="AC244" s="75" t="s">
        <v>3497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7"/>
        <v/>
      </c>
      <c r="E245" s="85"/>
      <c r="F245" s="80" t="str">
        <f t="shared" si="38"/>
        <v/>
      </c>
      <c r="G245" s="118"/>
      <c r="H245" s="80" t="str">
        <f t="shared" si="39"/>
        <v/>
      </c>
      <c r="I245" s="80" t="str">
        <f t="shared" si="40"/>
        <v/>
      </c>
      <c r="J245" s="117"/>
      <c r="K245" s="117"/>
      <c r="L245" s="117"/>
      <c r="M245" s="84"/>
      <c r="O245" s="75" t="str">
        <f t="shared" si="41"/>
        <v/>
      </c>
      <c r="P245" s="75" t="str">
        <f t="shared" si="42"/>
        <v/>
      </c>
      <c r="Q245" s="75" t="str">
        <f t="shared" si="43"/>
        <v/>
      </c>
      <c r="R245" s="75" t="str">
        <f t="shared" si="44"/>
        <v/>
      </c>
      <c r="AB245" s="75" t="s">
        <v>1662</v>
      </c>
      <c r="AC245" s="75" t="s">
        <v>684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7"/>
        <v/>
      </c>
      <c r="E246" s="85"/>
      <c r="F246" s="80" t="str">
        <f t="shared" si="38"/>
        <v/>
      </c>
      <c r="G246" s="118"/>
      <c r="H246" s="80" t="str">
        <f t="shared" si="39"/>
        <v/>
      </c>
      <c r="I246" s="80" t="str">
        <f t="shared" si="40"/>
        <v/>
      </c>
      <c r="J246" s="117"/>
      <c r="K246" s="117"/>
      <c r="L246" s="117"/>
      <c r="M246" s="84"/>
      <c r="O246" s="75" t="str">
        <f t="shared" si="41"/>
        <v/>
      </c>
      <c r="P246" s="75" t="str">
        <f t="shared" si="42"/>
        <v/>
      </c>
      <c r="Q246" s="75" t="str">
        <f t="shared" si="43"/>
        <v/>
      </c>
      <c r="R246" s="75" t="str">
        <f t="shared" si="44"/>
        <v/>
      </c>
      <c r="AB246" s="75" t="s">
        <v>1031</v>
      </c>
      <c r="AC246" s="75" t="s">
        <v>1032</v>
      </c>
      <c r="AD246" s="75" t="s">
        <v>5147</v>
      </c>
      <c r="AE246" s="75" t="s">
        <v>5148</v>
      </c>
      <c r="AF246" s="75" t="s">
        <v>5165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7"/>
        <v/>
      </c>
      <c r="E247" s="85"/>
      <c r="F247" s="80" t="str">
        <f t="shared" si="38"/>
        <v/>
      </c>
      <c r="G247" s="118"/>
      <c r="H247" s="80" t="str">
        <f t="shared" si="39"/>
        <v/>
      </c>
      <c r="I247" s="80" t="str">
        <f t="shared" si="40"/>
        <v/>
      </c>
      <c r="J247" s="117"/>
      <c r="K247" s="117"/>
      <c r="L247" s="117"/>
      <c r="M247" s="84"/>
      <c r="O247" s="75" t="str">
        <f t="shared" si="41"/>
        <v/>
      </c>
      <c r="P247" s="75" t="str">
        <f t="shared" si="42"/>
        <v/>
      </c>
      <c r="Q247" s="75" t="str">
        <f t="shared" si="43"/>
        <v/>
      </c>
      <c r="R247" s="75" t="str">
        <f t="shared" si="44"/>
        <v/>
      </c>
      <c r="AB247" s="75" t="s">
        <v>1033</v>
      </c>
      <c r="AC247" s="75" t="s">
        <v>1034</v>
      </c>
      <c r="AD247" s="75" t="s">
        <v>5141</v>
      </c>
      <c r="AE247" s="75" t="s">
        <v>5142</v>
      </c>
      <c r="AF247" s="75" t="s">
        <v>5167</v>
      </c>
      <c r="AG247" s="75" t="s">
        <v>5168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7"/>
        <v/>
      </c>
      <c r="E248" s="85"/>
      <c r="F248" s="80" t="str">
        <f t="shared" si="38"/>
        <v/>
      </c>
      <c r="G248" s="118"/>
      <c r="H248" s="80" t="str">
        <f t="shared" si="39"/>
        <v/>
      </c>
      <c r="I248" s="80" t="str">
        <f t="shared" si="40"/>
        <v/>
      </c>
      <c r="J248" s="117"/>
      <c r="K248" s="117"/>
      <c r="L248" s="117"/>
      <c r="M248" s="84"/>
      <c r="O248" s="75" t="str">
        <f t="shared" si="41"/>
        <v/>
      </c>
      <c r="P248" s="75" t="str">
        <f t="shared" si="42"/>
        <v/>
      </c>
      <c r="Q248" s="75" t="str">
        <f t="shared" si="43"/>
        <v/>
      </c>
      <c r="R248" s="75" t="str">
        <f t="shared" si="44"/>
        <v/>
      </c>
      <c r="AB248" s="75" t="s">
        <v>1033</v>
      </c>
      <c r="AC248" s="75" t="s">
        <v>1034</v>
      </c>
      <c r="AD248" s="75" t="s">
        <v>5147</v>
      </c>
      <c r="AE248" s="75" t="s">
        <v>5148</v>
      </c>
      <c r="AF248" s="75" t="s">
        <v>5165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7"/>
        <v/>
      </c>
      <c r="E249" s="85"/>
      <c r="F249" s="80" t="str">
        <f t="shared" si="38"/>
        <v/>
      </c>
      <c r="G249" s="118"/>
      <c r="H249" s="80" t="str">
        <f t="shared" si="39"/>
        <v/>
      </c>
      <c r="I249" s="80" t="str">
        <f t="shared" si="40"/>
        <v/>
      </c>
      <c r="J249" s="117"/>
      <c r="K249" s="117"/>
      <c r="L249" s="117"/>
      <c r="M249" s="84"/>
      <c r="O249" s="75" t="str">
        <f t="shared" si="41"/>
        <v/>
      </c>
      <c r="P249" s="75" t="str">
        <f t="shared" si="42"/>
        <v/>
      </c>
      <c r="Q249" s="75" t="str">
        <f t="shared" si="43"/>
        <v/>
      </c>
      <c r="R249" s="75" t="str">
        <f t="shared" si="44"/>
        <v/>
      </c>
      <c r="AB249" s="75" t="s">
        <v>1035</v>
      </c>
      <c r="AC249" s="75" t="s">
        <v>1036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7"/>
        <v/>
      </c>
      <c r="E250" s="85"/>
      <c r="F250" s="80" t="str">
        <f t="shared" si="38"/>
        <v/>
      </c>
      <c r="G250" s="118"/>
      <c r="H250" s="80" t="str">
        <f t="shared" si="39"/>
        <v/>
      </c>
      <c r="I250" s="80" t="str">
        <f t="shared" si="40"/>
        <v/>
      </c>
      <c r="J250" s="117"/>
      <c r="K250" s="117"/>
      <c r="L250" s="117"/>
      <c r="M250" s="84"/>
      <c r="O250" s="75" t="str">
        <f t="shared" si="41"/>
        <v/>
      </c>
      <c r="P250" s="75" t="str">
        <f t="shared" si="42"/>
        <v/>
      </c>
      <c r="Q250" s="75" t="str">
        <f t="shared" si="43"/>
        <v/>
      </c>
      <c r="R250" s="75" t="str">
        <f t="shared" si="44"/>
        <v/>
      </c>
      <c r="AB250" s="75" t="s">
        <v>1037</v>
      </c>
      <c r="AC250" s="75" t="s">
        <v>1038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7"/>
        <v/>
      </c>
      <c r="E251" s="85"/>
      <c r="F251" s="80" t="str">
        <f t="shared" si="38"/>
        <v/>
      </c>
      <c r="G251" s="118"/>
      <c r="H251" s="80" t="str">
        <f t="shared" si="39"/>
        <v/>
      </c>
      <c r="I251" s="80" t="str">
        <f t="shared" si="40"/>
        <v/>
      </c>
      <c r="J251" s="117"/>
      <c r="K251" s="117"/>
      <c r="L251" s="117"/>
      <c r="M251" s="84"/>
      <c r="O251" s="75" t="str">
        <f t="shared" si="41"/>
        <v/>
      </c>
      <c r="P251" s="75" t="str">
        <f t="shared" si="42"/>
        <v/>
      </c>
      <c r="Q251" s="75" t="str">
        <f t="shared" si="43"/>
        <v/>
      </c>
      <c r="R251" s="75" t="str">
        <f t="shared" si="44"/>
        <v/>
      </c>
      <c r="AB251" s="75" t="s">
        <v>1039</v>
      </c>
      <c r="AC251" s="75" t="s">
        <v>1040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7"/>
        <v/>
      </c>
      <c r="E252" s="85"/>
      <c r="F252" s="80" t="str">
        <f t="shared" si="38"/>
        <v/>
      </c>
      <c r="G252" s="118"/>
      <c r="H252" s="80" t="str">
        <f t="shared" si="39"/>
        <v/>
      </c>
      <c r="I252" s="80" t="str">
        <f t="shared" si="40"/>
        <v/>
      </c>
      <c r="J252" s="117"/>
      <c r="K252" s="117"/>
      <c r="L252" s="117"/>
      <c r="M252" s="84"/>
      <c r="O252" s="75" t="str">
        <f t="shared" si="41"/>
        <v/>
      </c>
      <c r="P252" s="75" t="str">
        <f t="shared" si="42"/>
        <v/>
      </c>
      <c r="Q252" s="75" t="str">
        <f t="shared" si="43"/>
        <v/>
      </c>
      <c r="R252" s="75" t="str">
        <f t="shared" si="44"/>
        <v/>
      </c>
      <c r="AB252" s="75" t="s">
        <v>1041</v>
      </c>
      <c r="AC252" s="75" t="s">
        <v>1042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7"/>
        <v/>
      </c>
      <c r="E253" s="85"/>
      <c r="F253" s="80" t="str">
        <f t="shared" si="38"/>
        <v/>
      </c>
      <c r="G253" s="118"/>
      <c r="H253" s="80" t="str">
        <f t="shared" si="39"/>
        <v/>
      </c>
      <c r="I253" s="80" t="str">
        <f t="shared" si="40"/>
        <v/>
      </c>
      <c r="J253" s="117"/>
      <c r="K253" s="117"/>
      <c r="L253" s="117"/>
      <c r="M253" s="84"/>
      <c r="O253" s="75" t="str">
        <f t="shared" si="41"/>
        <v/>
      </c>
      <c r="P253" s="75" t="str">
        <f t="shared" si="42"/>
        <v/>
      </c>
      <c r="Q253" s="75" t="str">
        <f t="shared" si="43"/>
        <v/>
      </c>
      <c r="R253" s="75" t="str">
        <f t="shared" si="44"/>
        <v/>
      </c>
      <c r="AB253" s="75" t="s">
        <v>1043</v>
      </c>
      <c r="AC253" s="75" t="s">
        <v>1044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7"/>
        <v/>
      </c>
      <c r="E254" s="85"/>
      <c r="F254" s="80" t="str">
        <f t="shared" si="38"/>
        <v/>
      </c>
      <c r="G254" s="118"/>
      <c r="H254" s="80" t="str">
        <f t="shared" si="39"/>
        <v/>
      </c>
      <c r="I254" s="80" t="str">
        <f t="shared" si="40"/>
        <v/>
      </c>
      <c r="J254" s="117"/>
      <c r="K254" s="117"/>
      <c r="L254" s="117"/>
      <c r="M254" s="84"/>
      <c r="O254" s="75" t="str">
        <f t="shared" si="41"/>
        <v/>
      </c>
      <c r="P254" s="75" t="str">
        <f t="shared" si="42"/>
        <v/>
      </c>
      <c r="Q254" s="75" t="str">
        <f t="shared" si="43"/>
        <v/>
      </c>
      <c r="R254" s="75" t="str">
        <f t="shared" si="44"/>
        <v/>
      </c>
      <c r="AB254" s="75" t="s">
        <v>1045</v>
      </c>
      <c r="AC254" s="75" t="s">
        <v>1046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7"/>
        <v/>
      </c>
      <c r="E255" s="85"/>
      <c r="F255" s="80" t="str">
        <f t="shared" si="38"/>
        <v/>
      </c>
      <c r="G255" s="118"/>
      <c r="H255" s="80" t="str">
        <f t="shared" si="39"/>
        <v/>
      </c>
      <c r="I255" s="80" t="str">
        <f t="shared" si="40"/>
        <v/>
      </c>
      <c r="J255" s="117"/>
      <c r="K255" s="117"/>
      <c r="L255" s="117"/>
      <c r="M255" s="84"/>
      <c r="O255" s="75" t="str">
        <f t="shared" si="41"/>
        <v/>
      </c>
      <c r="P255" s="75" t="str">
        <f t="shared" si="42"/>
        <v/>
      </c>
      <c r="Q255" s="75" t="str">
        <f t="shared" si="43"/>
        <v/>
      </c>
      <c r="R255" s="75" t="str">
        <f t="shared" si="44"/>
        <v/>
      </c>
      <c r="AB255" s="75" t="s">
        <v>1047</v>
      </c>
      <c r="AC255" s="75" t="s">
        <v>1048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7"/>
        <v/>
      </c>
      <c r="E256" s="85"/>
      <c r="F256" s="80" t="str">
        <f t="shared" si="38"/>
        <v/>
      </c>
      <c r="G256" s="118"/>
      <c r="H256" s="80" t="str">
        <f t="shared" si="39"/>
        <v/>
      </c>
      <c r="I256" s="80" t="str">
        <f t="shared" si="40"/>
        <v/>
      </c>
      <c r="J256" s="117"/>
      <c r="K256" s="117"/>
      <c r="L256" s="117"/>
      <c r="M256" s="84"/>
      <c r="O256" s="75" t="str">
        <f t="shared" si="41"/>
        <v/>
      </c>
      <c r="P256" s="75" t="str">
        <f t="shared" si="42"/>
        <v/>
      </c>
      <c r="Q256" s="75" t="str">
        <f t="shared" si="43"/>
        <v/>
      </c>
      <c r="R256" s="75" t="str">
        <f t="shared" si="44"/>
        <v/>
      </c>
      <c r="AB256" s="75" t="s">
        <v>1049</v>
      </c>
      <c r="AC256" s="75" t="s">
        <v>1050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7"/>
        <v/>
      </c>
      <c r="E257" s="85"/>
      <c r="F257" s="80" t="str">
        <f t="shared" si="38"/>
        <v/>
      </c>
      <c r="G257" s="118"/>
      <c r="H257" s="80" t="str">
        <f t="shared" si="39"/>
        <v/>
      </c>
      <c r="I257" s="80" t="str">
        <f t="shared" si="40"/>
        <v/>
      </c>
      <c r="J257" s="117"/>
      <c r="K257" s="117"/>
      <c r="L257" s="117"/>
      <c r="M257" s="84"/>
      <c r="O257" s="75" t="str">
        <f t="shared" si="41"/>
        <v/>
      </c>
      <c r="P257" s="75" t="str">
        <f t="shared" si="42"/>
        <v/>
      </c>
      <c r="Q257" s="75" t="str">
        <f t="shared" si="43"/>
        <v/>
      </c>
      <c r="R257" s="75" t="str">
        <f t="shared" si="44"/>
        <v/>
      </c>
      <c r="AB257" s="75" t="s">
        <v>1051</v>
      </c>
      <c r="AC257" s="75" t="s">
        <v>1052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7"/>
        <v/>
      </c>
      <c r="E258" s="85"/>
      <c r="F258" s="80" t="str">
        <f t="shared" si="38"/>
        <v/>
      </c>
      <c r="G258" s="118"/>
      <c r="H258" s="80" t="str">
        <f t="shared" si="39"/>
        <v/>
      </c>
      <c r="I258" s="80" t="str">
        <f t="shared" si="40"/>
        <v/>
      </c>
      <c r="J258" s="117"/>
      <c r="K258" s="117"/>
      <c r="L258" s="117"/>
      <c r="M258" s="84"/>
      <c r="O258" s="75" t="str">
        <f t="shared" si="41"/>
        <v/>
      </c>
      <c r="P258" s="75" t="str">
        <f t="shared" si="42"/>
        <v/>
      </c>
      <c r="Q258" s="75" t="str">
        <f t="shared" si="43"/>
        <v/>
      </c>
      <c r="R258" s="75" t="str">
        <f t="shared" si="44"/>
        <v/>
      </c>
      <c r="AB258" s="75" t="s">
        <v>1053</v>
      </c>
      <c r="AC258" s="75" t="s">
        <v>1054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5">IFERROR(VLOOKUP(C259,$S$6:$T$24,2,FALSE),"")</f>
        <v/>
      </c>
      <c r="E259" s="85"/>
      <c r="F259" s="80" t="str">
        <f t="shared" si="38"/>
        <v/>
      </c>
      <c r="G259" s="118"/>
      <c r="H259" s="80" t="str">
        <f t="shared" si="39"/>
        <v/>
      </c>
      <c r="I259" s="80" t="str">
        <f t="shared" si="40"/>
        <v/>
      </c>
      <c r="J259" s="117"/>
      <c r="K259" s="117"/>
      <c r="L259" s="117"/>
      <c r="M259" s="84"/>
      <c r="O259" s="75" t="str">
        <f t="shared" si="41"/>
        <v/>
      </c>
      <c r="P259" s="75" t="str">
        <f t="shared" si="42"/>
        <v/>
      </c>
      <c r="Q259" s="75" t="str">
        <f t="shared" si="43"/>
        <v/>
      </c>
      <c r="R259" s="75" t="str">
        <f t="shared" si="44"/>
        <v/>
      </c>
      <c r="AB259" s="75" t="s">
        <v>1055</v>
      </c>
      <c r="AC259" s="75" t="s">
        <v>1056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5"/>
        <v/>
      </c>
      <c r="E260" s="85"/>
      <c r="F260" s="80" t="str">
        <f t="shared" ref="F260:F323" si="46">IFERROR(VLOOKUP(E260,$V$5:$X$129,2,FALSE),"")</f>
        <v/>
      </c>
      <c r="G260" s="118"/>
      <c r="H260" s="80" t="str">
        <f t="shared" ref="H260:H323" si="47">IFERROR(VLOOKUP(G260,$AB$6:$AC$327,2,FALSE),"")</f>
        <v/>
      </c>
      <c r="I260" s="80" t="str">
        <f t="shared" ref="I260:I323" si="48">IFERROR(VLOOKUP(G260,$AB$6:$AF$327,3,FALSE),"")</f>
        <v/>
      </c>
      <c r="J260" s="117"/>
      <c r="K260" s="117"/>
      <c r="L260" s="117"/>
      <c r="M260" s="84"/>
      <c r="O260" s="75" t="str">
        <f t="shared" ref="O260:O323" si="49">LEFT(E260,3)</f>
        <v/>
      </c>
      <c r="P260" s="75" t="str">
        <f t="shared" ref="P260:P323" si="50">LEFT(E260,2)</f>
        <v/>
      </c>
      <c r="Q260" s="75" t="str">
        <f t="shared" ref="Q260:Q323" si="51">LEFT(C260,3)</f>
        <v/>
      </c>
      <c r="R260" s="75" t="str">
        <f t="shared" ref="R260:R323" si="52">MID(I260,2,2)</f>
        <v/>
      </c>
      <c r="AB260" s="75" t="s">
        <v>1663</v>
      </c>
      <c r="AC260" s="75" t="s">
        <v>1664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5"/>
        <v/>
      </c>
      <c r="E261" s="85"/>
      <c r="F261" s="80" t="str">
        <f t="shared" si="46"/>
        <v/>
      </c>
      <c r="G261" s="118"/>
      <c r="H261" s="80" t="str">
        <f t="shared" si="47"/>
        <v/>
      </c>
      <c r="I261" s="80" t="str">
        <f t="shared" si="48"/>
        <v/>
      </c>
      <c r="J261" s="117"/>
      <c r="K261" s="117"/>
      <c r="L261" s="117"/>
      <c r="M261" s="84"/>
      <c r="O261" s="75" t="str">
        <f t="shared" si="49"/>
        <v/>
      </c>
      <c r="P261" s="75" t="str">
        <f t="shared" si="50"/>
        <v/>
      </c>
      <c r="Q261" s="75" t="str">
        <f t="shared" si="51"/>
        <v/>
      </c>
      <c r="R261" s="75" t="str">
        <f t="shared" si="52"/>
        <v/>
      </c>
      <c r="AB261" s="75" t="s">
        <v>1969</v>
      </c>
      <c r="AC261" s="75" t="s">
        <v>1970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5"/>
        <v/>
      </c>
      <c r="E262" s="85"/>
      <c r="F262" s="80" t="str">
        <f t="shared" si="46"/>
        <v/>
      </c>
      <c r="G262" s="118"/>
      <c r="H262" s="80" t="str">
        <f t="shared" si="47"/>
        <v/>
      </c>
      <c r="I262" s="80" t="str">
        <f t="shared" si="48"/>
        <v/>
      </c>
      <c r="J262" s="117"/>
      <c r="K262" s="117"/>
      <c r="L262" s="117"/>
      <c r="M262" s="84"/>
      <c r="O262" s="75" t="str">
        <f t="shared" si="49"/>
        <v/>
      </c>
      <c r="P262" s="75" t="str">
        <f t="shared" si="50"/>
        <v/>
      </c>
      <c r="Q262" s="75" t="str">
        <f t="shared" si="51"/>
        <v/>
      </c>
      <c r="R262" s="75" t="str">
        <f t="shared" si="52"/>
        <v/>
      </c>
      <c r="AB262" s="75" t="s">
        <v>3498</v>
      </c>
      <c r="AC262" s="75" t="s">
        <v>3499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5"/>
        <v/>
      </c>
      <c r="E263" s="85"/>
      <c r="F263" s="80" t="str">
        <f t="shared" si="46"/>
        <v/>
      </c>
      <c r="G263" s="118"/>
      <c r="H263" s="80" t="str">
        <f t="shared" si="47"/>
        <v/>
      </c>
      <c r="I263" s="80" t="str">
        <f t="shared" si="48"/>
        <v/>
      </c>
      <c r="J263" s="117"/>
      <c r="K263" s="117"/>
      <c r="L263" s="117"/>
      <c r="M263" s="84"/>
      <c r="O263" s="75" t="str">
        <f t="shared" si="49"/>
        <v/>
      </c>
      <c r="P263" s="75" t="str">
        <f t="shared" si="50"/>
        <v/>
      </c>
      <c r="Q263" s="75" t="str">
        <f t="shared" si="51"/>
        <v/>
      </c>
      <c r="R263" s="75" t="str">
        <f t="shared" si="52"/>
        <v/>
      </c>
      <c r="AB263" s="75" t="s">
        <v>3500</v>
      </c>
      <c r="AC263" s="75" t="s">
        <v>3501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5"/>
        <v/>
      </c>
      <c r="E264" s="85"/>
      <c r="F264" s="80" t="str">
        <f t="shared" si="46"/>
        <v/>
      </c>
      <c r="G264" s="118"/>
      <c r="H264" s="80" t="str">
        <f t="shared" si="47"/>
        <v/>
      </c>
      <c r="I264" s="80" t="str">
        <f t="shared" si="48"/>
        <v/>
      </c>
      <c r="J264" s="117"/>
      <c r="K264" s="117"/>
      <c r="L264" s="117"/>
      <c r="M264" s="84"/>
      <c r="O264" s="75" t="str">
        <f t="shared" si="49"/>
        <v/>
      </c>
      <c r="P264" s="75" t="str">
        <f t="shared" si="50"/>
        <v/>
      </c>
      <c r="Q264" s="75" t="str">
        <f t="shared" si="51"/>
        <v/>
      </c>
      <c r="R264" s="75" t="str">
        <f t="shared" si="52"/>
        <v/>
      </c>
      <c r="AB264" s="75" t="s">
        <v>1971</v>
      </c>
      <c r="AC264" s="75" t="s">
        <v>1972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5"/>
        <v/>
      </c>
      <c r="E265" s="85"/>
      <c r="F265" s="80" t="str">
        <f t="shared" si="46"/>
        <v/>
      </c>
      <c r="G265" s="118"/>
      <c r="H265" s="80" t="str">
        <f t="shared" si="47"/>
        <v/>
      </c>
      <c r="I265" s="80" t="str">
        <f t="shared" si="48"/>
        <v/>
      </c>
      <c r="J265" s="117"/>
      <c r="K265" s="117"/>
      <c r="L265" s="117"/>
      <c r="M265" s="84"/>
      <c r="O265" s="75" t="str">
        <f t="shared" si="49"/>
        <v/>
      </c>
      <c r="P265" s="75" t="str">
        <f t="shared" si="50"/>
        <v/>
      </c>
      <c r="Q265" s="75" t="str">
        <f t="shared" si="51"/>
        <v/>
      </c>
      <c r="R265" s="75" t="str">
        <f t="shared" si="52"/>
        <v/>
      </c>
      <c r="AB265" s="75" t="s">
        <v>1057</v>
      </c>
      <c r="AC265" s="75" t="s">
        <v>1058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5"/>
        <v/>
      </c>
      <c r="E266" s="85"/>
      <c r="F266" s="80" t="str">
        <f t="shared" si="46"/>
        <v/>
      </c>
      <c r="G266" s="118"/>
      <c r="H266" s="80" t="str">
        <f t="shared" si="47"/>
        <v/>
      </c>
      <c r="I266" s="80" t="str">
        <f t="shared" si="48"/>
        <v/>
      </c>
      <c r="J266" s="117"/>
      <c r="K266" s="117"/>
      <c r="L266" s="117"/>
      <c r="M266" s="84"/>
      <c r="O266" s="75" t="str">
        <f t="shared" si="49"/>
        <v/>
      </c>
      <c r="P266" s="75" t="str">
        <f t="shared" si="50"/>
        <v/>
      </c>
      <c r="Q266" s="75" t="str">
        <f t="shared" si="51"/>
        <v/>
      </c>
      <c r="R266" s="75" t="str">
        <f t="shared" si="52"/>
        <v/>
      </c>
      <c r="AB266" s="75" t="s">
        <v>1059</v>
      </c>
      <c r="AC266" s="75" t="s">
        <v>1060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5"/>
        <v/>
      </c>
      <c r="E267" s="85"/>
      <c r="F267" s="80" t="str">
        <f t="shared" si="46"/>
        <v/>
      </c>
      <c r="G267" s="118"/>
      <c r="H267" s="80" t="str">
        <f t="shared" si="47"/>
        <v/>
      </c>
      <c r="I267" s="80" t="str">
        <f t="shared" si="48"/>
        <v/>
      </c>
      <c r="J267" s="117"/>
      <c r="K267" s="117"/>
      <c r="L267" s="117"/>
      <c r="M267" s="84"/>
      <c r="O267" s="75" t="str">
        <f t="shared" si="49"/>
        <v/>
      </c>
      <c r="P267" s="75" t="str">
        <f t="shared" si="50"/>
        <v/>
      </c>
      <c r="Q267" s="75" t="str">
        <f t="shared" si="51"/>
        <v/>
      </c>
      <c r="R267" s="75" t="str">
        <f t="shared" si="52"/>
        <v/>
      </c>
      <c r="AB267" s="75" t="s">
        <v>1061</v>
      </c>
      <c r="AC267" s="75" t="s">
        <v>684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5"/>
        <v/>
      </c>
      <c r="E268" s="85"/>
      <c r="F268" s="80" t="str">
        <f t="shared" si="46"/>
        <v/>
      </c>
      <c r="G268" s="118"/>
      <c r="H268" s="80" t="str">
        <f t="shared" si="47"/>
        <v/>
      </c>
      <c r="I268" s="80" t="str">
        <f t="shared" si="48"/>
        <v/>
      </c>
      <c r="J268" s="117"/>
      <c r="K268" s="117"/>
      <c r="L268" s="117"/>
      <c r="M268" s="84"/>
      <c r="O268" s="75" t="str">
        <f t="shared" si="49"/>
        <v/>
      </c>
      <c r="P268" s="75" t="str">
        <f t="shared" si="50"/>
        <v/>
      </c>
      <c r="Q268" s="75" t="str">
        <f t="shared" si="51"/>
        <v/>
      </c>
      <c r="R268" s="75" t="str">
        <f t="shared" si="52"/>
        <v/>
      </c>
      <c r="AB268" s="75" t="s">
        <v>1064</v>
      </c>
      <c r="AC268" s="75" t="s">
        <v>1065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5"/>
        <v/>
      </c>
      <c r="E269" s="85"/>
      <c r="F269" s="80" t="str">
        <f t="shared" si="46"/>
        <v/>
      </c>
      <c r="G269" s="118"/>
      <c r="H269" s="80" t="str">
        <f t="shared" si="47"/>
        <v/>
      </c>
      <c r="I269" s="80" t="str">
        <f t="shared" si="48"/>
        <v/>
      </c>
      <c r="J269" s="117"/>
      <c r="K269" s="117"/>
      <c r="L269" s="117"/>
      <c r="M269" s="84"/>
      <c r="O269" s="75" t="str">
        <f t="shared" si="49"/>
        <v/>
      </c>
      <c r="P269" s="75" t="str">
        <f t="shared" si="50"/>
        <v/>
      </c>
      <c r="Q269" s="75" t="str">
        <f t="shared" si="51"/>
        <v/>
      </c>
      <c r="R269" s="75" t="str">
        <f t="shared" si="52"/>
        <v/>
      </c>
      <c r="AB269" s="75" t="s">
        <v>1066</v>
      </c>
      <c r="AC269" s="75" t="s">
        <v>1665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5"/>
        <v/>
      </c>
      <c r="E270" s="85"/>
      <c r="F270" s="80" t="str">
        <f t="shared" si="46"/>
        <v/>
      </c>
      <c r="G270" s="118"/>
      <c r="H270" s="80" t="str">
        <f t="shared" si="47"/>
        <v/>
      </c>
      <c r="I270" s="80" t="str">
        <f t="shared" si="48"/>
        <v/>
      </c>
      <c r="J270" s="117"/>
      <c r="K270" s="117"/>
      <c r="L270" s="117"/>
      <c r="M270" s="84"/>
      <c r="O270" s="75" t="str">
        <f t="shared" si="49"/>
        <v/>
      </c>
      <c r="P270" s="75" t="str">
        <f t="shared" si="50"/>
        <v/>
      </c>
      <c r="Q270" s="75" t="str">
        <f t="shared" si="51"/>
        <v/>
      </c>
      <c r="R270" s="75" t="str">
        <f t="shared" si="52"/>
        <v/>
      </c>
      <c r="AB270" s="75" t="s">
        <v>1067</v>
      </c>
      <c r="AC270" s="75" t="s">
        <v>1068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5"/>
        <v/>
      </c>
      <c r="E271" s="85"/>
      <c r="F271" s="80" t="str">
        <f t="shared" si="46"/>
        <v/>
      </c>
      <c r="G271" s="118"/>
      <c r="H271" s="80" t="str">
        <f t="shared" si="47"/>
        <v/>
      </c>
      <c r="I271" s="80" t="str">
        <f t="shared" si="48"/>
        <v/>
      </c>
      <c r="J271" s="117"/>
      <c r="K271" s="117"/>
      <c r="L271" s="117"/>
      <c r="M271" s="84"/>
      <c r="O271" s="75" t="str">
        <f t="shared" si="49"/>
        <v/>
      </c>
      <c r="P271" s="75" t="str">
        <f t="shared" si="50"/>
        <v/>
      </c>
      <c r="Q271" s="75" t="str">
        <f t="shared" si="51"/>
        <v/>
      </c>
      <c r="R271" s="75" t="str">
        <f t="shared" si="52"/>
        <v/>
      </c>
      <c r="AB271" s="75" t="s">
        <v>3502</v>
      </c>
      <c r="AC271" s="75" t="s">
        <v>3503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5"/>
        <v/>
      </c>
      <c r="E272" s="85"/>
      <c r="F272" s="80" t="str">
        <f t="shared" si="46"/>
        <v/>
      </c>
      <c r="G272" s="118"/>
      <c r="H272" s="80" t="str">
        <f t="shared" si="47"/>
        <v/>
      </c>
      <c r="I272" s="80" t="str">
        <f t="shared" si="48"/>
        <v/>
      </c>
      <c r="J272" s="117"/>
      <c r="K272" s="117"/>
      <c r="L272" s="117"/>
      <c r="M272" s="84"/>
      <c r="O272" s="75" t="str">
        <f t="shared" si="49"/>
        <v/>
      </c>
      <c r="P272" s="75" t="str">
        <f t="shared" si="50"/>
        <v/>
      </c>
      <c r="Q272" s="75" t="str">
        <f t="shared" si="51"/>
        <v/>
      </c>
      <c r="R272" s="75" t="str">
        <f t="shared" si="52"/>
        <v/>
      </c>
      <c r="AB272" s="75" t="s">
        <v>1069</v>
      </c>
      <c r="AC272" s="75" t="s">
        <v>1070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5"/>
        <v/>
      </c>
      <c r="E273" s="85"/>
      <c r="F273" s="80" t="str">
        <f t="shared" si="46"/>
        <v/>
      </c>
      <c r="G273" s="118"/>
      <c r="H273" s="80" t="str">
        <f t="shared" si="47"/>
        <v/>
      </c>
      <c r="I273" s="80" t="str">
        <f t="shared" si="48"/>
        <v/>
      </c>
      <c r="J273" s="117"/>
      <c r="K273" s="117"/>
      <c r="L273" s="117"/>
      <c r="M273" s="84"/>
      <c r="O273" s="75" t="str">
        <f t="shared" si="49"/>
        <v/>
      </c>
      <c r="P273" s="75" t="str">
        <f t="shared" si="50"/>
        <v/>
      </c>
      <c r="Q273" s="75" t="str">
        <f t="shared" si="51"/>
        <v/>
      </c>
      <c r="R273" s="75" t="str">
        <f t="shared" si="52"/>
        <v/>
      </c>
      <c r="AB273" s="75" t="s">
        <v>2009</v>
      </c>
      <c r="AC273" s="75" t="s">
        <v>2010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5"/>
        <v/>
      </c>
      <c r="E274" s="85"/>
      <c r="F274" s="80" t="str">
        <f t="shared" si="46"/>
        <v/>
      </c>
      <c r="G274" s="118"/>
      <c r="H274" s="80" t="str">
        <f t="shared" si="47"/>
        <v/>
      </c>
      <c r="I274" s="80" t="str">
        <f t="shared" si="48"/>
        <v/>
      </c>
      <c r="J274" s="117"/>
      <c r="K274" s="117"/>
      <c r="L274" s="117"/>
      <c r="M274" s="84"/>
      <c r="O274" s="75" t="str">
        <f t="shared" si="49"/>
        <v/>
      </c>
      <c r="P274" s="75" t="str">
        <f t="shared" si="50"/>
        <v/>
      </c>
      <c r="Q274" s="75" t="str">
        <f t="shared" si="51"/>
        <v/>
      </c>
      <c r="R274" s="75" t="str">
        <f t="shared" si="52"/>
        <v/>
      </c>
      <c r="AB274" s="75" t="s">
        <v>2011</v>
      </c>
      <c r="AC274" s="75" t="s">
        <v>3504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5"/>
        <v/>
      </c>
      <c r="E275" s="85"/>
      <c r="F275" s="80" t="str">
        <f t="shared" si="46"/>
        <v/>
      </c>
      <c r="G275" s="118"/>
      <c r="H275" s="80" t="str">
        <f t="shared" si="47"/>
        <v/>
      </c>
      <c r="I275" s="80" t="str">
        <f t="shared" si="48"/>
        <v/>
      </c>
      <c r="J275" s="117"/>
      <c r="K275" s="117"/>
      <c r="L275" s="117"/>
      <c r="M275" s="84"/>
      <c r="O275" s="75" t="str">
        <f t="shared" si="49"/>
        <v/>
      </c>
      <c r="P275" s="75" t="str">
        <f t="shared" si="50"/>
        <v/>
      </c>
      <c r="Q275" s="75" t="str">
        <f t="shared" si="51"/>
        <v/>
      </c>
      <c r="R275" s="75" t="str">
        <f t="shared" si="52"/>
        <v/>
      </c>
      <c r="AB275" s="75" t="s">
        <v>1073</v>
      </c>
      <c r="AC275" s="75" t="s">
        <v>1074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5"/>
        <v/>
      </c>
      <c r="E276" s="85"/>
      <c r="F276" s="80" t="str">
        <f t="shared" si="46"/>
        <v/>
      </c>
      <c r="G276" s="118"/>
      <c r="H276" s="80" t="str">
        <f t="shared" si="47"/>
        <v/>
      </c>
      <c r="I276" s="80" t="str">
        <f t="shared" si="48"/>
        <v/>
      </c>
      <c r="J276" s="117"/>
      <c r="K276" s="117"/>
      <c r="L276" s="117"/>
      <c r="M276" s="84"/>
      <c r="O276" s="75" t="str">
        <f t="shared" si="49"/>
        <v/>
      </c>
      <c r="P276" s="75" t="str">
        <f t="shared" si="50"/>
        <v/>
      </c>
      <c r="Q276" s="75" t="str">
        <f t="shared" si="51"/>
        <v/>
      </c>
      <c r="R276" s="75" t="str">
        <f t="shared" si="52"/>
        <v/>
      </c>
      <c r="AB276" s="75" t="s">
        <v>1075</v>
      </c>
      <c r="AC276" s="75" t="s">
        <v>1076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5"/>
        <v/>
      </c>
      <c r="E277" s="85"/>
      <c r="F277" s="80" t="str">
        <f t="shared" si="46"/>
        <v/>
      </c>
      <c r="G277" s="118"/>
      <c r="H277" s="80" t="str">
        <f t="shared" si="47"/>
        <v/>
      </c>
      <c r="I277" s="80" t="str">
        <f t="shared" si="48"/>
        <v/>
      </c>
      <c r="J277" s="117"/>
      <c r="K277" s="117"/>
      <c r="L277" s="117"/>
      <c r="M277" s="84"/>
      <c r="O277" s="75" t="str">
        <f t="shared" si="49"/>
        <v/>
      </c>
      <c r="P277" s="75" t="str">
        <f t="shared" si="50"/>
        <v/>
      </c>
      <c r="Q277" s="75" t="str">
        <f t="shared" si="51"/>
        <v/>
      </c>
      <c r="R277" s="75" t="str">
        <f t="shared" si="52"/>
        <v/>
      </c>
      <c r="AB277" s="75" t="s">
        <v>1077</v>
      </c>
      <c r="AC277" s="75" t="s">
        <v>1078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5"/>
        <v/>
      </c>
      <c r="E278" s="85"/>
      <c r="F278" s="80" t="str">
        <f t="shared" si="46"/>
        <v/>
      </c>
      <c r="G278" s="118"/>
      <c r="H278" s="80" t="str">
        <f t="shared" si="47"/>
        <v/>
      </c>
      <c r="I278" s="80" t="str">
        <f t="shared" si="48"/>
        <v/>
      </c>
      <c r="J278" s="117"/>
      <c r="K278" s="117"/>
      <c r="L278" s="117"/>
      <c r="M278" s="84"/>
      <c r="O278" s="75" t="str">
        <f t="shared" si="49"/>
        <v/>
      </c>
      <c r="P278" s="75" t="str">
        <f t="shared" si="50"/>
        <v/>
      </c>
      <c r="Q278" s="75" t="str">
        <f t="shared" si="51"/>
        <v/>
      </c>
      <c r="R278" s="75" t="str">
        <f t="shared" si="52"/>
        <v/>
      </c>
      <c r="AB278" s="75" t="s">
        <v>1079</v>
      </c>
      <c r="AC278" s="75" t="s">
        <v>1080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5"/>
        <v/>
      </c>
      <c r="E279" s="85"/>
      <c r="F279" s="80" t="str">
        <f t="shared" si="46"/>
        <v/>
      </c>
      <c r="G279" s="118"/>
      <c r="H279" s="80" t="str">
        <f t="shared" si="47"/>
        <v/>
      </c>
      <c r="I279" s="80" t="str">
        <f t="shared" si="48"/>
        <v/>
      </c>
      <c r="J279" s="117"/>
      <c r="K279" s="117"/>
      <c r="L279" s="117"/>
      <c r="M279" s="84"/>
      <c r="O279" s="75" t="str">
        <f t="shared" si="49"/>
        <v/>
      </c>
      <c r="P279" s="75" t="str">
        <f t="shared" si="50"/>
        <v/>
      </c>
      <c r="Q279" s="75" t="str">
        <f t="shared" si="51"/>
        <v/>
      </c>
      <c r="R279" s="75" t="str">
        <f t="shared" si="52"/>
        <v/>
      </c>
      <c r="AB279" s="75" t="s">
        <v>1081</v>
      </c>
      <c r="AC279" s="75" t="s">
        <v>1082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5"/>
        <v/>
      </c>
      <c r="E280" s="85"/>
      <c r="F280" s="80" t="str">
        <f t="shared" si="46"/>
        <v/>
      </c>
      <c r="G280" s="118"/>
      <c r="H280" s="80" t="str">
        <f t="shared" si="47"/>
        <v/>
      </c>
      <c r="I280" s="80" t="str">
        <f t="shared" si="48"/>
        <v/>
      </c>
      <c r="J280" s="117"/>
      <c r="K280" s="117"/>
      <c r="L280" s="117"/>
      <c r="M280" s="84"/>
      <c r="O280" s="75" t="str">
        <f t="shared" si="49"/>
        <v/>
      </c>
      <c r="P280" s="75" t="str">
        <f t="shared" si="50"/>
        <v/>
      </c>
      <c r="Q280" s="75" t="str">
        <f t="shared" si="51"/>
        <v/>
      </c>
      <c r="R280" s="75" t="str">
        <f t="shared" si="52"/>
        <v/>
      </c>
      <c r="AB280" s="75" t="s">
        <v>1083</v>
      </c>
      <c r="AC280" s="75" t="s">
        <v>1084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5"/>
        <v/>
      </c>
      <c r="E281" s="85"/>
      <c r="F281" s="80" t="str">
        <f t="shared" si="46"/>
        <v/>
      </c>
      <c r="G281" s="118"/>
      <c r="H281" s="80" t="str">
        <f t="shared" si="47"/>
        <v/>
      </c>
      <c r="I281" s="80" t="str">
        <f t="shared" si="48"/>
        <v/>
      </c>
      <c r="J281" s="117"/>
      <c r="K281" s="117"/>
      <c r="L281" s="117"/>
      <c r="M281" s="84"/>
      <c r="O281" s="75" t="str">
        <f t="shared" si="49"/>
        <v/>
      </c>
      <c r="P281" s="75" t="str">
        <f t="shared" si="50"/>
        <v/>
      </c>
      <c r="Q281" s="75" t="str">
        <f t="shared" si="51"/>
        <v/>
      </c>
      <c r="R281" s="75" t="str">
        <f t="shared" si="52"/>
        <v/>
      </c>
      <c r="AB281" s="75" t="s">
        <v>1085</v>
      </c>
      <c r="AC281" s="75" t="s">
        <v>1086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5"/>
        <v/>
      </c>
      <c r="E282" s="85"/>
      <c r="F282" s="80" t="str">
        <f t="shared" si="46"/>
        <v/>
      </c>
      <c r="G282" s="118"/>
      <c r="H282" s="80" t="str">
        <f t="shared" si="47"/>
        <v/>
      </c>
      <c r="I282" s="80" t="str">
        <f t="shared" si="48"/>
        <v/>
      </c>
      <c r="J282" s="117"/>
      <c r="K282" s="117"/>
      <c r="L282" s="117"/>
      <c r="M282" s="84"/>
      <c r="O282" s="75" t="str">
        <f t="shared" si="49"/>
        <v/>
      </c>
      <c r="P282" s="75" t="str">
        <f t="shared" si="50"/>
        <v/>
      </c>
      <c r="Q282" s="75" t="str">
        <f t="shared" si="51"/>
        <v/>
      </c>
      <c r="R282" s="75" t="str">
        <f t="shared" si="52"/>
        <v/>
      </c>
      <c r="AB282" s="75" t="s">
        <v>1087</v>
      </c>
      <c r="AC282" s="75" t="s">
        <v>1088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5"/>
        <v/>
      </c>
      <c r="E283" s="85"/>
      <c r="F283" s="80" t="str">
        <f t="shared" si="46"/>
        <v/>
      </c>
      <c r="G283" s="118"/>
      <c r="H283" s="80" t="str">
        <f t="shared" si="47"/>
        <v/>
      </c>
      <c r="I283" s="80" t="str">
        <f t="shared" si="48"/>
        <v/>
      </c>
      <c r="J283" s="117"/>
      <c r="K283" s="117"/>
      <c r="L283" s="117"/>
      <c r="M283" s="84"/>
      <c r="O283" s="75" t="str">
        <f t="shared" si="49"/>
        <v/>
      </c>
      <c r="P283" s="75" t="str">
        <f t="shared" si="50"/>
        <v/>
      </c>
      <c r="Q283" s="75" t="str">
        <f t="shared" si="51"/>
        <v/>
      </c>
      <c r="R283" s="75" t="str">
        <f t="shared" si="52"/>
        <v/>
      </c>
      <c r="AB283" s="75" t="s">
        <v>1089</v>
      </c>
      <c r="AC283" s="75" t="s">
        <v>1090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5"/>
        <v/>
      </c>
      <c r="E284" s="85"/>
      <c r="F284" s="80" t="str">
        <f t="shared" si="46"/>
        <v/>
      </c>
      <c r="G284" s="118"/>
      <c r="H284" s="80" t="str">
        <f t="shared" si="47"/>
        <v/>
      </c>
      <c r="I284" s="80" t="str">
        <f t="shared" si="48"/>
        <v/>
      </c>
      <c r="J284" s="117"/>
      <c r="K284" s="117"/>
      <c r="L284" s="117"/>
      <c r="M284" s="84"/>
      <c r="O284" s="75" t="str">
        <f t="shared" si="49"/>
        <v/>
      </c>
      <c r="P284" s="75" t="str">
        <f t="shared" si="50"/>
        <v/>
      </c>
      <c r="Q284" s="75" t="str">
        <f t="shared" si="51"/>
        <v/>
      </c>
      <c r="R284" s="75" t="str">
        <f t="shared" si="52"/>
        <v/>
      </c>
      <c r="AB284" s="75" t="s">
        <v>1091</v>
      </c>
      <c r="AC284" s="75" t="s">
        <v>3505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5"/>
        <v/>
      </c>
      <c r="E285" s="85"/>
      <c r="F285" s="80" t="str">
        <f t="shared" si="46"/>
        <v/>
      </c>
      <c r="G285" s="118"/>
      <c r="H285" s="80" t="str">
        <f t="shared" si="47"/>
        <v/>
      </c>
      <c r="I285" s="80" t="str">
        <f t="shared" si="48"/>
        <v/>
      </c>
      <c r="J285" s="117"/>
      <c r="K285" s="117"/>
      <c r="L285" s="117"/>
      <c r="M285" s="84"/>
      <c r="O285" s="75" t="str">
        <f t="shared" si="49"/>
        <v/>
      </c>
      <c r="P285" s="75" t="str">
        <f t="shared" si="50"/>
        <v/>
      </c>
      <c r="Q285" s="75" t="str">
        <f t="shared" si="51"/>
        <v/>
      </c>
      <c r="R285" s="75" t="str">
        <f t="shared" si="52"/>
        <v/>
      </c>
      <c r="AB285" s="75" t="s">
        <v>1092</v>
      </c>
      <c r="AC285" s="75" t="s">
        <v>1666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5"/>
        <v/>
      </c>
      <c r="E286" s="85"/>
      <c r="F286" s="80" t="str">
        <f t="shared" si="46"/>
        <v/>
      </c>
      <c r="G286" s="118"/>
      <c r="H286" s="80" t="str">
        <f t="shared" si="47"/>
        <v/>
      </c>
      <c r="I286" s="80" t="str">
        <f t="shared" si="48"/>
        <v/>
      </c>
      <c r="J286" s="117"/>
      <c r="K286" s="117"/>
      <c r="L286" s="117"/>
      <c r="M286" s="84"/>
      <c r="O286" s="75" t="str">
        <f t="shared" si="49"/>
        <v/>
      </c>
      <c r="P286" s="75" t="str">
        <f t="shared" si="50"/>
        <v/>
      </c>
      <c r="Q286" s="75" t="str">
        <f t="shared" si="51"/>
        <v/>
      </c>
      <c r="R286" s="75" t="str">
        <f t="shared" si="52"/>
        <v/>
      </c>
      <c r="AB286" s="75" t="s">
        <v>1093</v>
      </c>
      <c r="AC286" s="75" t="s">
        <v>1667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5"/>
        <v/>
      </c>
      <c r="E287" s="85"/>
      <c r="F287" s="80" t="str">
        <f t="shared" si="46"/>
        <v/>
      </c>
      <c r="G287" s="118"/>
      <c r="H287" s="80" t="str">
        <f t="shared" si="47"/>
        <v/>
      </c>
      <c r="I287" s="80" t="str">
        <f t="shared" si="48"/>
        <v/>
      </c>
      <c r="J287" s="117"/>
      <c r="K287" s="117"/>
      <c r="L287" s="117"/>
      <c r="M287" s="84"/>
      <c r="O287" s="75" t="str">
        <f t="shared" si="49"/>
        <v/>
      </c>
      <c r="P287" s="75" t="str">
        <f t="shared" si="50"/>
        <v/>
      </c>
      <c r="Q287" s="75" t="str">
        <f t="shared" si="51"/>
        <v/>
      </c>
      <c r="R287" s="75" t="str">
        <f t="shared" si="52"/>
        <v/>
      </c>
      <c r="AB287" s="75" t="s">
        <v>1094</v>
      </c>
      <c r="AC287" s="75" t="s">
        <v>1668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5"/>
        <v/>
      </c>
      <c r="E288" s="85"/>
      <c r="F288" s="80" t="str">
        <f t="shared" si="46"/>
        <v/>
      </c>
      <c r="G288" s="118"/>
      <c r="H288" s="80" t="str">
        <f t="shared" si="47"/>
        <v/>
      </c>
      <c r="I288" s="80" t="str">
        <f t="shared" si="48"/>
        <v/>
      </c>
      <c r="J288" s="117"/>
      <c r="K288" s="117"/>
      <c r="L288" s="117"/>
      <c r="M288" s="84"/>
      <c r="O288" s="75" t="str">
        <f t="shared" si="49"/>
        <v/>
      </c>
      <c r="P288" s="75" t="str">
        <f t="shared" si="50"/>
        <v/>
      </c>
      <c r="Q288" s="75" t="str">
        <f t="shared" si="51"/>
        <v/>
      </c>
      <c r="R288" s="75" t="str">
        <f t="shared" si="52"/>
        <v/>
      </c>
      <c r="AB288" s="75" t="s">
        <v>1095</v>
      </c>
      <c r="AC288" s="75" t="s">
        <v>1096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5"/>
        <v/>
      </c>
      <c r="E289" s="85"/>
      <c r="F289" s="80" t="str">
        <f t="shared" si="46"/>
        <v/>
      </c>
      <c r="G289" s="118"/>
      <c r="H289" s="80" t="str">
        <f t="shared" si="47"/>
        <v/>
      </c>
      <c r="I289" s="80" t="str">
        <f t="shared" si="48"/>
        <v/>
      </c>
      <c r="J289" s="117"/>
      <c r="K289" s="117"/>
      <c r="L289" s="117"/>
      <c r="M289" s="84"/>
      <c r="O289" s="75" t="str">
        <f t="shared" si="49"/>
        <v/>
      </c>
      <c r="P289" s="75" t="str">
        <f t="shared" si="50"/>
        <v/>
      </c>
      <c r="Q289" s="75" t="str">
        <f t="shared" si="51"/>
        <v/>
      </c>
      <c r="R289" s="75" t="str">
        <f t="shared" si="52"/>
        <v/>
      </c>
      <c r="AB289" s="75" t="s">
        <v>1097</v>
      </c>
      <c r="AC289" s="75" t="s">
        <v>1669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5"/>
        <v/>
      </c>
      <c r="E290" s="85"/>
      <c r="F290" s="80" t="str">
        <f t="shared" si="46"/>
        <v/>
      </c>
      <c r="G290" s="118"/>
      <c r="H290" s="80" t="str">
        <f t="shared" si="47"/>
        <v/>
      </c>
      <c r="I290" s="80" t="str">
        <f t="shared" si="48"/>
        <v/>
      </c>
      <c r="J290" s="117"/>
      <c r="K290" s="117"/>
      <c r="L290" s="117"/>
      <c r="M290" s="84"/>
      <c r="O290" s="75" t="str">
        <f t="shared" si="49"/>
        <v/>
      </c>
      <c r="P290" s="75" t="str">
        <f t="shared" si="50"/>
        <v/>
      </c>
      <c r="Q290" s="75" t="str">
        <f t="shared" si="51"/>
        <v/>
      </c>
      <c r="R290" s="75" t="str">
        <f t="shared" si="52"/>
        <v/>
      </c>
      <c r="AB290" s="75" t="s">
        <v>1098</v>
      </c>
      <c r="AC290" s="75" t="s">
        <v>1670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5"/>
        <v/>
      </c>
      <c r="E291" s="85"/>
      <c r="F291" s="80" t="str">
        <f t="shared" si="46"/>
        <v/>
      </c>
      <c r="G291" s="118"/>
      <c r="H291" s="80" t="str">
        <f t="shared" si="47"/>
        <v/>
      </c>
      <c r="I291" s="80" t="str">
        <f t="shared" si="48"/>
        <v/>
      </c>
      <c r="J291" s="117"/>
      <c r="K291" s="117"/>
      <c r="L291" s="117"/>
      <c r="M291" s="84"/>
      <c r="O291" s="75" t="str">
        <f t="shared" si="49"/>
        <v/>
      </c>
      <c r="P291" s="75" t="str">
        <f t="shared" si="50"/>
        <v/>
      </c>
      <c r="Q291" s="75" t="str">
        <f t="shared" si="51"/>
        <v/>
      </c>
      <c r="R291" s="75" t="str">
        <f t="shared" si="52"/>
        <v/>
      </c>
      <c r="AB291" s="75" t="s">
        <v>1099</v>
      </c>
      <c r="AC291" s="75" t="s">
        <v>1100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5"/>
        <v/>
      </c>
      <c r="E292" s="85"/>
      <c r="F292" s="80" t="str">
        <f t="shared" si="46"/>
        <v/>
      </c>
      <c r="G292" s="118"/>
      <c r="H292" s="80" t="str">
        <f t="shared" si="47"/>
        <v/>
      </c>
      <c r="I292" s="80" t="str">
        <f t="shared" si="48"/>
        <v/>
      </c>
      <c r="J292" s="117"/>
      <c r="K292" s="117"/>
      <c r="L292" s="117"/>
      <c r="M292" s="84"/>
      <c r="O292" s="75" t="str">
        <f t="shared" si="49"/>
        <v/>
      </c>
      <c r="P292" s="75" t="str">
        <f t="shared" si="50"/>
        <v/>
      </c>
      <c r="Q292" s="75" t="str">
        <f t="shared" si="51"/>
        <v/>
      </c>
      <c r="R292" s="75" t="str">
        <f t="shared" si="52"/>
        <v/>
      </c>
      <c r="AB292" s="75" t="s">
        <v>1101</v>
      </c>
      <c r="AC292" s="75" t="s">
        <v>1102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5"/>
        <v/>
      </c>
      <c r="E293" s="85"/>
      <c r="F293" s="80" t="str">
        <f t="shared" si="46"/>
        <v/>
      </c>
      <c r="G293" s="118"/>
      <c r="H293" s="80" t="str">
        <f t="shared" si="47"/>
        <v/>
      </c>
      <c r="I293" s="80" t="str">
        <f t="shared" si="48"/>
        <v/>
      </c>
      <c r="J293" s="117"/>
      <c r="K293" s="117"/>
      <c r="L293" s="117"/>
      <c r="M293" s="84"/>
      <c r="O293" s="75" t="str">
        <f t="shared" si="49"/>
        <v/>
      </c>
      <c r="P293" s="75" t="str">
        <f t="shared" si="50"/>
        <v/>
      </c>
      <c r="Q293" s="75" t="str">
        <f t="shared" si="51"/>
        <v/>
      </c>
      <c r="R293" s="75" t="str">
        <f t="shared" si="52"/>
        <v/>
      </c>
      <c r="AB293" s="75" t="s">
        <v>1957</v>
      </c>
      <c r="AC293" s="75" t="s">
        <v>1958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5"/>
        <v/>
      </c>
      <c r="E294" s="85"/>
      <c r="F294" s="80" t="str">
        <f t="shared" si="46"/>
        <v/>
      </c>
      <c r="G294" s="118"/>
      <c r="H294" s="80" t="str">
        <f t="shared" si="47"/>
        <v/>
      </c>
      <c r="I294" s="80" t="str">
        <f t="shared" si="48"/>
        <v/>
      </c>
      <c r="J294" s="117"/>
      <c r="K294" s="117"/>
      <c r="L294" s="117"/>
      <c r="M294" s="84"/>
      <c r="O294" s="75" t="str">
        <f t="shared" si="49"/>
        <v/>
      </c>
      <c r="P294" s="75" t="str">
        <f t="shared" si="50"/>
        <v/>
      </c>
      <c r="Q294" s="75" t="str">
        <f t="shared" si="51"/>
        <v/>
      </c>
      <c r="R294" s="75" t="str">
        <f t="shared" si="52"/>
        <v/>
      </c>
      <c r="AB294" s="75" t="s">
        <v>1959</v>
      </c>
      <c r="AC294" s="75" t="s">
        <v>1960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5"/>
        <v/>
      </c>
      <c r="E295" s="85"/>
      <c r="F295" s="80" t="str">
        <f t="shared" si="46"/>
        <v/>
      </c>
      <c r="G295" s="118"/>
      <c r="H295" s="80" t="str">
        <f t="shared" si="47"/>
        <v/>
      </c>
      <c r="I295" s="80" t="str">
        <f t="shared" si="48"/>
        <v/>
      </c>
      <c r="J295" s="117"/>
      <c r="K295" s="117"/>
      <c r="L295" s="117"/>
      <c r="M295" s="84"/>
      <c r="O295" s="75" t="str">
        <f t="shared" si="49"/>
        <v/>
      </c>
      <c r="P295" s="75" t="str">
        <f t="shared" si="50"/>
        <v/>
      </c>
      <c r="Q295" s="75" t="str">
        <f t="shared" si="51"/>
        <v/>
      </c>
      <c r="R295" s="75" t="str">
        <f t="shared" si="52"/>
        <v/>
      </c>
      <c r="AB295" s="75" t="s">
        <v>1961</v>
      </c>
      <c r="AC295" s="75" t="s">
        <v>1962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5"/>
        <v/>
      </c>
      <c r="E296" s="85"/>
      <c r="F296" s="80" t="str">
        <f t="shared" si="46"/>
        <v/>
      </c>
      <c r="G296" s="118"/>
      <c r="H296" s="80" t="str">
        <f t="shared" si="47"/>
        <v/>
      </c>
      <c r="I296" s="80" t="str">
        <f t="shared" si="48"/>
        <v/>
      </c>
      <c r="J296" s="117"/>
      <c r="K296" s="117"/>
      <c r="L296" s="117"/>
      <c r="M296" s="84"/>
      <c r="O296" s="75" t="str">
        <f t="shared" si="49"/>
        <v/>
      </c>
      <c r="P296" s="75" t="str">
        <f t="shared" si="50"/>
        <v/>
      </c>
      <c r="Q296" s="75" t="str">
        <f t="shared" si="51"/>
        <v/>
      </c>
      <c r="R296" s="75" t="str">
        <f t="shared" si="52"/>
        <v/>
      </c>
      <c r="AB296" s="75" t="s">
        <v>3506</v>
      </c>
      <c r="AC296" s="75" t="s">
        <v>3507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5"/>
        <v/>
      </c>
      <c r="E297" s="85"/>
      <c r="F297" s="80" t="str">
        <f t="shared" si="46"/>
        <v/>
      </c>
      <c r="G297" s="118"/>
      <c r="H297" s="80" t="str">
        <f t="shared" si="47"/>
        <v/>
      </c>
      <c r="I297" s="80" t="str">
        <f t="shared" si="48"/>
        <v/>
      </c>
      <c r="J297" s="117"/>
      <c r="K297" s="117"/>
      <c r="L297" s="117"/>
      <c r="M297" s="84"/>
      <c r="O297" s="75" t="str">
        <f t="shared" si="49"/>
        <v/>
      </c>
      <c r="P297" s="75" t="str">
        <f t="shared" si="50"/>
        <v/>
      </c>
      <c r="Q297" s="75" t="str">
        <f t="shared" si="51"/>
        <v/>
      </c>
      <c r="R297" s="75" t="str">
        <f t="shared" si="52"/>
        <v/>
      </c>
      <c r="AB297" s="75" t="s">
        <v>3508</v>
      </c>
      <c r="AC297" s="75" t="s">
        <v>3509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5"/>
        <v/>
      </c>
      <c r="E298" s="85"/>
      <c r="F298" s="80" t="str">
        <f t="shared" si="46"/>
        <v/>
      </c>
      <c r="G298" s="118"/>
      <c r="H298" s="80" t="str">
        <f t="shared" si="47"/>
        <v/>
      </c>
      <c r="I298" s="80" t="str">
        <f t="shared" si="48"/>
        <v/>
      </c>
      <c r="J298" s="117"/>
      <c r="K298" s="117"/>
      <c r="L298" s="117"/>
      <c r="M298" s="84"/>
      <c r="O298" s="75" t="str">
        <f t="shared" si="49"/>
        <v/>
      </c>
      <c r="P298" s="75" t="str">
        <f t="shared" si="50"/>
        <v/>
      </c>
      <c r="Q298" s="75" t="str">
        <f t="shared" si="51"/>
        <v/>
      </c>
      <c r="R298" s="75" t="str">
        <f t="shared" si="52"/>
        <v/>
      </c>
      <c r="AB298" s="75" t="s">
        <v>1105</v>
      </c>
      <c r="AC298" s="75" t="s">
        <v>1106</v>
      </c>
      <c r="AD298" s="75" t="s">
        <v>5159</v>
      </c>
      <c r="AE298" s="75" t="s">
        <v>5160</v>
      </c>
      <c r="AF298" s="75" t="s">
        <v>5165</v>
      </c>
      <c r="AG298" s="75" t="s">
        <v>5177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5"/>
        <v/>
      </c>
      <c r="E299" s="85"/>
      <c r="F299" s="80" t="str">
        <f t="shared" si="46"/>
        <v/>
      </c>
      <c r="G299" s="118"/>
      <c r="H299" s="80" t="str">
        <f t="shared" si="47"/>
        <v/>
      </c>
      <c r="I299" s="80" t="str">
        <f t="shared" si="48"/>
        <v/>
      </c>
      <c r="J299" s="117"/>
      <c r="K299" s="117"/>
      <c r="L299" s="117"/>
      <c r="M299" s="84"/>
      <c r="O299" s="75" t="str">
        <f t="shared" si="49"/>
        <v/>
      </c>
      <c r="P299" s="75" t="str">
        <f t="shared" si="50"/>
        <v/>
      </c>
      <c r="Q299" s="75" t="str">
        <f t="shared" si="51"/>
        <v/>
      </c>
      <c r="R299" s="75" t="str">
        <f t="shared" si="52"/>
        <v/>
      </c>
      <c r="AB299" s="75" t="s">
        <v>1105</v>
      </c>
      <c r="AC299" s="75" t="s">
        <v>1106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5"/>
        <v/>
      </c>
      <c r="E300" s="85"/>
      <c r="F300" s="80" t="str">
        <f t="shared" si="46"/>
        <v/>
      </c>
      <c r="G300" s="118"/>
      <c r="H300" s="80" t="str">
        <f t="shared" si="47"/>
        <v/>
      </c>
      <c r="I300" s="80" t="str">
        <f t="shared" si="48"/>
        <v/>
      </c>
      <c r="J300" s="117"/>
      <c r="K300" s="117"/>
      <c r="L300" s="117"/>
      <c r="M300" s="84"/>
      <c r="O300" s="75" t="str">
        <f t="shared" si="49"/>
        <v/>
      </c>
      <c r="P300" s="75" t="str">
        <f t="shared" si="50"/>
        <v/>
      </c>
      <c r="Q300" s="75" t="str">
        <f t="shared" si="51"/>
        <v/>
      </c>
      <c r="R300" s="75" t="str">
        <f t="shared" si="52"/>
        <v/>
      </c>
      <c r="AB300" s="75" t="s">
        <v>1107</v>
      </c>
      <c r="AC300" s="75" t="s">
        <v>1108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5"/>
        <v/>
      </c>
      <c r="E301" s="85"/>
      <c r="F301" s="80" t="str">
        <f t="shared" si="46"/>
        <v/>
      </c>
      <c r="G301" s="118"/>
      <c r="H301" s="80" t="str">
        <f t="shared" si="47"/>
        <v/>
      </c>
      <c r="I301" s="80" t="str">
        <f t="shared" si="48"/>
        <v/>
      </c>
      <c r="J301" s="117"/>
      <c r="K301" s="117"/>
      <c r="L301" s="117"/>
      <c r="M301" s="84"/>
      <c r="O301" s="75" t="str">
        <f t="shared" si="49"/>
        <v/>
      </c>
      <c r="P301" s="75" t="str">
        <f t="shared" si="50"/>
        <v/>
      </c>
      <c r="Q301" s="75" t="str">
        <f t="shared" si="51"/>
        <v/>
      </c>
      <c r="R301" s="75" t="str">
        <f t="shared" si="52"/>
        <v/>
      </c>
      <c r="AB301" s="75" t="s">
        <v>1109</v>
      </c>
      <c r="AC301" s="75" t="s">
        <v>1110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5"/>
        <v/>
      </c>
      <c r="E302" s="85"/>
      <c r="F302" s="80" t="str">
        <f t="shared" si="46"/>
        <v/>
      </c>
      <c r="G302" s="118"/>
      <c r="H302" s="80" t="str">
        <f t="shared" si="47"/>
        <v/>
      </c>
      <c r="I302" s="80" t="str">
        <f t="shared" si="48"/>
        <v/>
      </c>
      <c r="J302" s="117"/>
      <c r="K302" s="117"/>
      <c r="L302" s="117"/>
      <c r="M302" s="84"/>
      <c r="O302" s="75" t="str">
        <f t="shared" si="49"/>
        <v/>
      </c>
      <c r="P302" s="75" t="str">
        <f t="shared" si="50"/>
        <v/>
      </c>
      <c r="Q302" s="75" t="str">
        <f t="shared" si="51"/>
        <v/>
      </c>
      <c r="R302" s="75" t="str">
        <f t="shared" si="52"/>
        <v/>
      </c>
      <c r="AB302" s="75" t="s">
        <v>1111</v>
      </c>
      <c r="AC302" s="75" t="s">
        <v>1112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5"/>
        <v/>
      </c>
      <c r="E303" s="85"/>
      <c r="F303" s="80" t="str">
        <f t="shared" si="46"/>
        <v/>
      </c>
      <c r="G303" s="118"/>
      <c r="H303" s="80" t="str">
        <f t="shared" si="47"/>
        <v/>
      </c>
      <c r="I303" s="80" t="str">
        <f t="shared" si="48"/>
        <v/>
      </c>
      <c r="J303" s="117"/>
      <c r="K303" s="117"/>
      <c r="L303" s="117"/>
      <c r="M303" s="84"/>
      <c r="O303" s="75" t="str">
        <f t="shared" si="49"/>
        <v/>
      </c>
      <c r="P303" s="75" t="str">
        <f t="shared" si="50"/>
        <v/>
      </c>
      <c r="Q303" s="75" t="str">
        <f t="shared" si="51"/>
        <v/>
      </c>
      <c r="R303" s="75" t="str">
        <f t="shared" si="52"/>
        <v/>
      </c>
      <c r="AB303" s="75" t="s">
        <v>1113</v>
      </c>
      <c r="AC303" s="75" t="s">
        <v>1114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5"/>
        <v/>
      </c>
      <c r="E304" s="85"/>
      <c r="F304" s="80" t="str">
        <f t="shared" si="46"/>
        <v/>
      </c>
      <c r="G304" s="118"/>
      <c r="H304" s="80" t="str">
        <f t="shared" si="47"/>
        <v/>
      </c>
      <c r="I304" s="80" t="str">
        <f t="shared" si="48"/>
        <v/>
      </c>
      <c r="J304" s="117"/>
      <c r="K304" s="117"/>
      <c r="L304" s="117"/>
      <c r="M304" s="84"/>
      <c r="O304" s="75" t="str">
        <f t="shared" si="49"/>
        <v/>
      </c>
      <c r="P304" s="75" t="str">
        <f t="shared" si="50"/>
        <v/>
      </c>
      <c r="Q304" s="75" t="str">
        <f t="shared" si="51"/>
        <v/>
      </c>
      <c r="R304" s="75" t="str">
        <f t="shared" si="52"/>
        <v/>
      </c>
      <c r="AB304" s="75" t="s">
        <v>1115</v>
      </c>
      <c r="AC304" s="75" t="s">
        <v>1116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5"/>
        <v/>
      </c>
      <c r="E305" s="85"/>
      <c r="F305" s="80" t="str">
        <f t="shared" si="46"/>
        <v/>
      </c>
      <c r="G305" s="118"/>
      <c r="H305" s="80" t="str">
        <f t="shared" si="47"/>
        <v/>
      </c>
      <c r="I305" s="80" t="str">
        <f t="shared" si="48"/>
        <v/>
      </c>
      <c r="J305" s="117"/>
      <c r="K305" s="117"/>
      <c r="L305" s="117"/>
      <c r="M305" s="84"/>
      <c r="O305" s="75" t="str">
        <f t="shared" si="49"/>
        <v/>
      </c>
      <c r="P305" s="75" t="str">
        <f t="shared" si="50"/>
        <v/>
      </c>
      <c r="Q305" s="75" t="str">
        <f t="shared" si="51"/>
        <v/>
      </c>
      <c r="R305" s="75" t="str">
        <f t="shared" si="52"/>
        <v/>
      </c>
      <c r="AB305" s="75" t="s">
        <v>1117</v>
      </c>
      <c r="AC305" s="75" t="s">
        <v>1118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5"/>
        <v/>
      </c>
      <c r="E306" s="85"/>
      <c r="F306" s="80" t="str">
        <f t="shared" si="46"/>
        <v/>
      </c>
      <c r="G306" s="118"/>
      <c r="H306" s="80" t="str">
        <f t="shared" si="47"/>
        <v/>
      </c>
      <c r="I306" s="80" t="str">
        <f t="shared" si="48"/>
        <v/>
      </c>
      <c r="J306" s="117"/>
      <c r="K306" s="117"/>
      <c r="L306" s="117"/>
      <c r="M306" s="84"/>
      <c r="O306" s="75" t="str">
        <f t="shared" si="49"/>
        <v/>
      </c>
      <c r="P306" s="75" t="str">
        <f t="shared" si="50"/>
        <v/>
      </c>
      <c r="Q306" s="75" t="str">
        <f t="shared" si="51"/>
        <v/>
      </c>
      <c r="R306" s="75" t="str">
        <f t="shared" si="52"/>
        <v/>
      </c>
      <c r="AB306" s="75" t="s">
        <v>1119</v>
      </c>
      <c r="AC306" s="75" t="s">
        <v>1120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5"/>
        <v/>
      </c>
      <c r="E307" s="85"/>
      <c r="F307" s="80" t="str">
        <f t="shared" si="46"/>
        <v/>
      </c>
      <c r="G307" s="118"/>
      <c r="H307" s="80" t="str">
        <f t="shared" si="47"/>
        <v/>
      </c>
      <c r="I307" s="80" t="str">
        <f t="shared" si="48"/>
        <v/>
      </c>
      <c r="J307" s="117"/>
      <c r="K307" s="117"/>
      <c r="L307" s="117"/>
      <c r="M307" s="84"/>
      <c r="O307" s="75" t="str">
        <f t="shared" si="49"/>
        <v/>
      </c>
      <c r="P307" s="75" t="str">
        <f t="shared" si="50"/>
        <v/>
      </c>
      <c r="Q307" s="75" t="str">
        <f t="shared" si="51"/>
        <v/>
      </c>
      <c r="R307" s="75" t="str">
        <f t="shared" si="52"/>
        <v/>
      </c>
      <c r="AB307" s="75" t="s">
        <v>1121</v>
      </c>
      <c r="AC307" s="75" t="s">
        <v>1122</v>
      </c>
      <c r="AD307" s="75" t="s">
        <v>5159</v>
      </c>
      <c r="AE307" s="75" t="s">
        <v>5160</v>
      </c>
      <c r="AF307" s="75" t="s">
        <v>5165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5"/>
        <v/>
      </c>
      <c r="E308" s="85"/>
      <c r="F308" s="80" t="str">
        <f t="shared" si="46"/>
        <v/>
      </c>
      <c r="G308" s="118"/>
      <c r="H308" s="80" t="str">
        <f t="shared" si="47"/>
        <v/>
      </c>
      <c r="I308" s="80" t="str">
        <f t="shared" si="48"/>
        <v/>
      </c>
      <c r="J308" s="117"/>
      <c r="K308" s="117"/>
      <c r="L308" s="117"/>
      <c r="M308" s="84"/>
      <c r="O308" s="75" t="str">
        <f t="shared" si="49"/>
        <v/>
      </c>
      <c r="P308" s="75" t="str">
        <f t="shared" si="50"/>
        <v/>
      </c>
      <c r="Q308" s="75" t="str">
        <f t="shared" si="51"/>
        <v/>
      </c>
      <c r="R308" s="75" t="str">
        <f t="shared" si="52"/>
        <v/>
      </c>
      <c r="AB308" s="75" t="s">
        <v>1121</v>
      </c>
      <c r="AC308" s="75" t="s">
        <v>1122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5"/>
        <v/>
      </c>
      <c r="E309" s="85"/>
      <c r="F309" s="80" t="str">
        <f t="shared" si="46"/>
        <v/>
      </c>
      <c r="G309" s="118"/>
      <c r="H309" s="80" t="str">
        <f t="shared" si="47"/>
        <v/>
      </c>
      <c r="I309" s="80" t="str">
        <f t="shared" si="48"/>
        <v/>
      </c>
      <c r="J309" s="117"/>
      <c r="K309" s="117"/>
      <c r="L309" s="117"/>
      <c r="M309" s="84"/>
      <c r="O309" s="75" t="str">
        <f t="shared" si="49"/>
        <v/>
      </c>
      <c r="P309" s="75" t="str">
        <f t="shared" si="50"/>
        <v/>
      </c>
      <c r="Q309" s="75" t="str">
        <f t="shared" si="51"/>
        <v/>
      </c>
      <c r="R309" s="75" t="str">
        <f t="shared" si="52"/>
        <v/>
      </c>
      <c r="AB309" s="75" t="s">
        <v>1123</v>
      </c>
      <c r="AC309" s="75" t="s">
        <v>1124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5"/>
        <v/>
      </c>
      <c r="E310" s="85"/>
      <c r="F310" s="80" t="str">
        <f t="shared" si="46"/>
        <v/>
      </c>
      <c r="G310" s="118"/>
      <c r="H310" s="80" t="str">
        <f t="shared" si="47"/>
        <v/>
      </c>
      <c r="I310" s="80" t="str">
        <f t="shared" si="48"/>
        <v/>
      </c>
      <c r="J310" s="117"/>
      <c r="K310" s="117"/>
      <c r="L310" s="117"/>
      <c r="M310" s="84"/>
      <c r="O310" s="75" t="str">
        <f t="shared" si="49"/>
        <v/>
      </c>
      <c r="P310" s="75" t="str">
        <f t="shared" si="50"/>
        <v/>
      </c>
      <c r="Q310" s="75" t="str">
        <f t="shared" si="51"/>
        <v/>
      </c>
      <c r="R310" s="75" t="str">
        <f t="shared" si="52"/>
        <v/>
      </c>
      <c r="AB310" s="75" t="s">
        <v>1125</v>
      </c>
      <c r="AC310" s="75" t="s">
        <v>1126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5"/>
        <v/>
      </c>
      <c r="E311" s="85"/>
      <c r="F311" s="80" t="str">
        <f t="shared" si="46"/>
        <v/>
      </c>
      <c r="G311" s="118"/>
      <c r="H311" s="80" t="str">
        <f t="shared" si="47"/>
        <v/>
      </c>
      <c r="I311" s="80" t="str">
        <f t="shared" si="48"/>
        <v/>
      </c>
      <c r="J311" s="117"/>
      <c r="K311" s="117"/>
      <c r="L311" s="117"/>
      <c r="M311" s="84"/>
      <c r="O311" s="75" t="str">
        <f t="shared" si="49"/>
        <v/>
      </c>
      <c r="P311" s="75" t="str">
        <f t="shared" si="50"/>
        <v/>
      </c>
      <c r="Q311" s="75" t="str">
        <f t="shared" si="51"/>
        <v/>
      </c>
      <c r="R311" s="75" t="str">
        <f t="shared" si="52"/>
        <v/>
      </c>
      <c r="AB311" s="75" t="s">
        <v>1963</v>
      </c>
      <c r="AC311" s="75" t="s">
        <v>1964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5"/>
        <v/>
      </c>
      <c r="E312" s="85"/>
      <c r="F312" s="80" t="str">
        <f t="shared" si="46"/>
        <v/>
      </c>
      <c r="G312" s="118"/>
      <c r="H312" s="80" t="str">
        <f t="shared" si="47"/>
        <v/>
      </c>
      <c r="I312" s="80" t="str">
        <f t="shared" si="48"/>
        <v/>
      </c>
      <c r="J312" s="117"/>
      <c r="K312" s="117"/>
      <c r="L312" s="117"/>
      <c r="M312" s="84"/>
      <c r="O312" s="75" t="str">
        <f t="shared" si="49"/>
        <v/>
      </c>
      <c r="P312" s="75" t="str">
        <f t="shared" si="50"/>
        <v/>
      </c>
      <c r="Q312" s="75" t="str">
        <f t="shared" si="51"/>
        <v/>
      </c>
      <c r="R312" s="75" t="str">
        <f t="shared" si="52"/>
        <v/>
      </c>
      <c r="AB312" s="75" t="s">
        <v>1965</v>
      </c>
      <c r="AC312" s="75" t="s">
        <v>1966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5"/>
        <v/>
      </c>
      <c r="E313" s="85"/>
      <c r="F313" s="80" t="str">
        <f t="shared" si="46"/>
        <v/>
      </c>
      <c r="G313" s="118"/>
      <c r="H313" s="80" t="str">
        <f t="shared" si="47"/>
        <v/>
      </c>
      <c r="I313" s="80" t="str">
        <f t="shared" si="48"/>
        <v/>
      </c>
      <c r="J313" s="117"/>
      <c r="K313" s="117"/>
      <c r="L313" s="117"/>
      <c r="M313" s="84"/>
      <c r="O313" s="75" t="str">
        <f t="shared" si="49"/>
        <v/>
      </c>
      <c r="P313" s="75" t="str">
        <f t="shared" si="50"/>
        <v/>
      </c>
      <c r="Q313" s="75" t="str">
        <f t="shared" si="51"/>
        <v/>
      </c>
      <c r="R313" s="75" t="str">
        <f t="shared" si="52"/>
        <v/>
      </c>
      <c r="AB313" s="75" t="s">
        <v>1967</v>
      </c>
      <c r="AC313" s="75" t="s">
        <v>1968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5"/>
        <v/>
      </c>
      <c r="E314" s="85"/>
      <c r="F314" s="80" t="str">
        <f t="shared" si="46"/>
        <v/>
      </c>
      <c r="G314" s="118"/>
      <c r="H314" s="80" t="str">
        <f t="shared" si="47"/>
        <v/>
      </c>
      <c r="I314" s="80" t="str">
        <f t="shared" si="48"/>
        <v/>
      </c>
      <c r="J314" s="117"/>
      <c r="K314" s="117"/>
      <c r="L314" s="117"/>
      <c r="M314" s="84"/>
      <c r="O314" s="75" t="str">
        <f t="shared" si="49"/>
        <v/>
      </c>
      <c r="P314" s="75" t="str">
        <f t="shared" si="50"/>
        <v/>
      </c>
      <c r="Q314" s="75" t="str">
        <f t="shared" si="51"/>
        <v/>
      </c>
      <c r="R314" s="75" t="str">
        <f t="shared" si="52"/>
        <v/>
      </c>
      <c r="AB314" s="75" t="s">
        <v>3510</v>
      </c>
      <c r="AC314" s="75" t="s">
        <v>3511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5"/>
        <v/>
      </c>
      <c r="E315" s="85"/>
      <c r="F315" s="80" t="str">
        <f t="shared" si="46"/>
        <v/>
      </c>
      <c r="G315" s="118"/>
      <c r="H315" s="80" t="str">
        <f t="shared" si="47"/>
        <v/>
      </c>
      <c r="I315" s="80" t="str">
        <f t="shared" si="48"/>
        <v/>
      </c>
      <c r="J315" s="117"/>
      <c r="K315" s="117"/>
      <c r="L315" s="117"/>
      <c r="M315" s="84"/>
      <c r="O315" s="75" t="str">
        <f t="shared" si="49"/>
        <v/>
      </c>
      <c r="P315" s="75" t="str">
        <f t="shared" si="50"/>
        <v/>
      </c>
      <c r="Q315" s="75" t="str">
        <f t="shared" si="51"/>
        <v/>
      </c>
      <c r="R315" s="75" t="str">
        <f t="shared" si="52"/>
        <v/>
      </c>
      <c r="AB315" s="75" t="s">
        <v>1127</v>
      </c>
      <c r="AC315" s="75" t="s">
        <v>684</v>
      </c>
      <c r="AD315" s="75" t="s">
        <v>5159</v>
      </c>
      <c r="AE315" s="75" t="s">
        <v>5160</v>
      </c>
      <c r="AF315" s="75" t="s">
        <v>5165</v>
      </c>
      <c r="AG315" s="75" t="s">
        <v>5177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5"/>
        <v/>
      </c>
      <c r="E316" s="85"/>
      <c r="F316" s="80" t="str">
        <f t="shared" si="46"/>
        <v/>
      </c>
      <c r="G316" s="118"/>
      <c r="H316" s="80" t="str">
        <f t="shared" si="47"/>
        <v/>
      </c>
      <c r="I316" s="80" t="str">
        <f t="shared" si="48"/>
        <v/>
      </c>
      <c r="J316" s="117"/>
      <c r="K316" s="117"/>
      <c r="L316" s="117"/>
      <c r="M316" s="84"/>
      <c r="O316" s="75" t="str">
        <f t="shared" si="49"/>
        <v/>
      </c>
      <c r="P316" s="75" t="str">
        <f t="shared" si="50"/>
        <v/>
      </c>
      <c r="Q316" s="75" t="str">
        <f t="shared" si="51"/>
        <v/>
      </c>
      <c r="R316" s="75" t="str">
        <f t="shared" si="52"/>
        <v/>
      </c>
      <c r="AB316" s="75" t="s">
        <v>1128</v>
      </c>
      <c r="AC316" s="75" t="s">
        <v>1129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5"/>
        <v/>
      </c>
      <c r="E317" s="85"/>
      <c r="F317" s="80" t="str">
        <f t="shared" si="46"/>
        <v/>
      </c>
      <c r="G317" s="118"/>
      <c r="H317" s="80" t="str">
        <f t="shared" si="47"/>
        <v/>
      </c>
      <c r="I317" s="80" t="str">
        <f t="shared" si="48"/>
        <v/>
      </c>
      <c r="J317" s="117"/>
      <c r="K317" s="117"/>
      <c r="L317" s="117"/>
      <c r="M317" s="84"/>
      <c r="O317" s="75" t="str">
        <f t="shared" si="49"/>
        <v/>
      </c>
      <c r="P317" s="75" t="str">
        <f t="shared" si="50"/>
        <v/>
      </c>
      <c r="Q317" s="75" t="str">
        <f t="shared" si="51"/>
        <v/>
      </c>
      <c r="R317" s="75" t="str">
        <f t="shared" si="52"/>
        <v/>
      </c>
      <c r="AB317" s="75" t="s">
        <v>1791</v>
      </c>
      <c r="AC317" s="75" t="s">
        <v>1792</v>
      </c>
      <c r="AD317" s="75" t="s">
        <v>5141</v>
      </c>
      <c r="AE317" s="75" t="s">
        <v>5142</v>
      </c>
      <c r="AF317" s="75" t="s">
        <v>5167</v>
      </c>
      <c r="AG317" s="75" t="s">
        <v>5168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5"/>
        <v/>
      </c>
      <c r="E318" s="85"/>
      <c r="F318" s="80" t="str">
        <f t="shared" si="46"/>
        <v/>
      </c>
      <c r="G318" s="118"/>
      <c r="H318" s="80" t="str">
        <f t="shared" si="47"/>
        <v/>
      </c>
      <c r="I318" s="80" t="str">
        <f t="shared" si="48"/>
        <v/>
      </c>
      <c r="J318" s="117"/>
      <c r="K318" s="117"/>
      <c r="L318" s="117"/>
      <c r="M318" s="84"/>
      <c r="O318" s="75" t="str">
        <f t="shared" si="49"/>
        <v/>
      </c>
      <c r="P318" s="75" t="str">
        <f t="shared" si="50"/>
        <v/>
      </c>
      <c r="Q318" s="75" t="str">
        <f t="shared" si="51"/>
        <v/>
      </c>
      <c r="R318" s="75" t="str">
        <f t="shared" si="52"/>
        <v/>
      </c>
      <c r="AB318" s="75" t="s">
        <v>1823</v>
      </c>
      <c r="AC318" s="75" t="s">
        <v>1824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5"/>
        <v/>
      </c>
      <c r="E319" s="85"/>
      <c r="F319" s="80" t="str">
        <f t="shared" si="46"/>
        <v/>
      </c>
      <c r="G319" s="118"/>
      <c r="H319" s="80" t="str">
        <f t="shared" si="47"/>
        <v/>
      </c>
      <c r="I319" s="80" t="str">
        <f t="shared" si="48"/>
        <v/>
      </c>
      <c r="J319" s="117"/>
      <c r="K319" s="117"/>
      <c r="L319" s="117"/>
      <c r="M319" s="84"/>
      <c r="O319" s="75" t="str">
        <f t="shared" si="49"/>
        <v/>
      </c>
      <c r="P319" s="75" t="str">
        <f t="shared" si="50"/>
        <v/>
      </c>
      <c r="Q319" s="75" t="str">
        <f t="shared" si="51"/>
        <v/>
      </c>
      <c r="R319" s="75" t="str">
        <f t="shared" si="52"/>
        <v/>
      </c>
      <c r="AB319" s="75" t="s">
        <v>3512</v>
      </c>
      <c r="AC319" s="75" t="s">
        <v>3513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5"/>
        <v/>
      </c>
      <c r="E320" s="85"/>
      <c r="F320" s="80" t="str">
        <f t="shared" si="46"/>
        <v/>
      </c>
      <c r="G320" s="118"/>
      <c r="H320" s="80" t="str">
        <f t="shared" si="47"/>
        <v/>
      </c>
      <c r="I320" s="80" t="str">
        <f t="shared" si="48"/>
        <v/>
      </c>
      <c r="J320" s="117"/>
      <c r="K320" s="117"/>
      <c r="L320" s="117"/>
      <c r="M320" s="84"/>
      <c r="O320" s="75" t="str">
        <f t="shared" si="49"/>
        <v/>
      </c>
      <c r="P320" s="75" t="str">
        <f t="shared" si="50"/>
        <v/>
      </c>
      <c r="Q320" s="75" t="str">
        <f t="shared" si="51"/>
        <v/>
      </c>
      <c r="R320" s="75" t="str">
        <f t="shared" si="52"/>
        <v/>
      </c>
      <c r="AB320" s="75" t="s">
        <v>3514</v>
      </c>
      <c r="AC320" s="75" t="s">
        <v>3515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5"/>
        <v/>
      </c>
      <c r="E321" s="85"/>
      <c r="F321" s="80" t="str">
        <f t="shared" si="46"/>
        <v/>
      </c>
      <c r="G321" s="118"/>
      <c r="H321" s="80" t="str">
        <f t="shared" si="47"/>
        <v/>
      </c>
      <c r="I321" s="80" t="str">
        <f t="shared" si="48"/>
        <v/>
      </c>
      <c r="J321" s="117"/>
      <c r="K321" s="117"/>
      <c r="L321" s="117"/>
      <c r="M321" s="84"/>
      <c r="O321" s="75" t="str">
        <f t="shared" si="49"/>
        <v/>
      </c>
      <c r="P321" s="75" t="str">
        <f t="shared" si="50"/>
        <v/>
      </c>
      <c r="Q321" s="75" t="str">
        <f t="shared" si="51"/>
        <v/>
      </c>
      <c r="R321" s="75" t="str">
        <f t="shared" si="52"/>
        <v/>
      </c>
      <c r="AB321" s="75" t="s">
        <v>3516</v>
      </c>
      <c r="AC321" s="75" t="s">
        <v>3517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5"/>
        <v/>
      </c>
      <c r="E322" s="85"/>
      <c r="F322" s="80" t="str">
        <f t="shared" si="46"/>
        <v/>
      </c>
      <c r="G322" s="118"/>
      <c r="H322" s="80" t="str">
        <f t="shared" si="47"/>
        <v/>
      </c>
      <c r="I322" s="80" t="str">
        <f t="shared" si="48"/>
        <v/>
      </c>
      <c r="J322" s="117"/>
      <c r="K322" s="117"/>
      <c r="L322" s="117"/>
      <c r="M322" s="84"/>
      <c r="O322" s="75" t="str">
        <f t="shared" si="49"/>
        <v/>
      </c>
      <c r="P322" s="75" t="str">
        <f t="shared" si="50"/>
        <v/>
      </c>
      <c r="Q322" s="75" t="str">
        <f t="shared" si="51"/>
        <v/>
      </c>
      <c r="R322" s="75" t="str">
        <f t="shared" si="52"/>
        <v/>
      </c>
      <c r="AB322" s="75" t="s">
        <v>1867</v>
      </c>
      <c r="AC322" s="75" t="s">
        <v>1868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3">IFERROR(VLOOKUP(C323,$S$6:$T$24,2,FALSE),"")</f>
        <v/>
      </c>
      <c r="E323" s="85"/>
      <c r="F323" s="80" t="str">
        <f t="shared" si="46"/>
        <v/>
      </c>
      <c r="G323" s="118"/>
      <c r="H323" s="80" t="str">
        <f t="shared" si="47"/>
        <v/>
      </c>
      <c r="I323" s="80" t="str">
        <f t="shared" si="48"/>
        <v/>
      </c>
      <c r="J323" s="117"/>
      <c r="K323" s="117"/>
      <c r="L323" s="117"/>
      <c r="M323" s="84"/>
      <c r="O323" s="75" t="str">
        <f t="shared" si="49"/>
        <v/>
      </c>
      <c r="P323" s="75" t="str">
        <f t="shared" si="50"/>
        <v/>
      </c>
      <c r="Q323" s="75" t="str">
        <f t="shared" si="51"/>
        <v/>
      </c>
      <c r="R323" s="75" t="str">
        <f t="shared" si="52"/>
        <v/>
      </c>
      <c r="AB323" s="75" t="s">
        <v>959</v>
      </c>
      <c r="AC323" s="75" t="s">
        <v>960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3"/>
        <v/>
      </c>
      <c r="E324" s="85"/>
      <c r="F324" s="80" t="str">
        <f t="shared" ref="F324:F387" si="54">IFERROR(VLOOKUP(E324,$V$5:$X$129,2,FALSE),"")</f>
        <v/>
      </c>
      <c r="G324" s="118"/>
      <c r="H324" s="80" t="str">
        <f t="shared" ref="H324:H387" si="55">IFERROR(VLOOKUP(G324,$AB$6:$AC$327,2,FALSE),"")</f>
        <v/>
      </c>
      <c r="I324" s="80" t="str">
        <f t="shared" ref="I324:I387" si="56">IFERROR(VLOOKUP(G324,$AB$6:$AF$327,3,FALSE),"")</f>
        <v/>
      </c>
      <c r="J324" s="117"/>
      <c r="K324" s="117"/>
      <c r="L324" s="117"/>
      <c r="M324" s="84"/>
      <c r="O324" s="75" t="str">
        <f t="shared" ref="O324:O387" si="57">LEFT(E324,3)</f>
        <v/>
      </c>
      <c r="P324" s="75" t="str">
        <f t="shared" ref="P324:P387" si="58">LEFT(E324,2)</f>
        <v/>
      </c>
      <c r="Q324" s="75" t="str">
        <f t="shared" ref="Q324:Q387" si="59">LEFT(C324,3)</f>
        <v/>
      </c>
      <c r="R324" s="75" t="str">
        <f t="shared" ref="R324:R387" si="60">MID(I324,2,2)</f>
        <v/>
      </c>
      <c r="AB324" s="75" t="s">
        <v>3518</v>
      </c>
      <c r="AC324" s="75" t="s">
        <v>3519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3"/>
        <v/>
      </c>
      <c r="E325" s="85"/>
      <c r="F325" s="80" t="str">
        <f t="shared" si="54"/>
        <v/>
      </c>
      <c r="G325" s="118"/>
      <c r="H325" s="80" t="str">
        <f t="shared" si="55"/>
        <v/>
      </c>
      <c r="I325" s="80" t="str">
        <f t="shared" si="56"/>
        <v/>
      </c>
      <c r="J325" s="117"/>
      <c r="K325" s="117"/>
      <c r="L325" s="117"/>
      <c r="M325" s="84"/>
      <c r="O325" s="75" t="str">
        <f t="shared" si="57"/>
        <v/>
      </c>
      <c r="P325" s="75" t="str">
        <f t="shared" si="58"/>
        <v/>
      </c>
      <c r="Q325" s="75" t="str">
        <f t="shared" si="59"/>
        <v/>
      </c>
      <c r="R325" s="75" t="str">
        <f t="shared" si="60"/>
        <v/>
      </c>
      <c r="AB325" s="75" t="s">
        <v>3520</v>
      </c>
      <c r="AC325" s="75" t="s">
        <v>3521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3"/>
        <v/>
      </c>
      <c r="E326" s="85"/>
      <c r="F326" s="80" t="str">
        <f t="shared" si="54"/>
        <v/>
      </c>
      <c r="G326" s="118"/>
      <c r="H326" s="80" t="str">
        <f t="shared" si="55"/>
        <v/>
      </c>
      <c r="I326" s="80" t="str">
        <f t="shared" si="56"/>
        <v/>
      </c>
      <c r="J326" s="117"/>
      <c r="K326" s="117"/>
      <c r="L326" s="117"/>
      <c r="M326" s="84"/>
      <c r="O326" s="75" t="str">
        <f t="shared" si="57"/>
        <v/>
      </c>
      <c r="P326" s="75" t="str">
        <f t="shared" si="58"/>
        <v/>
      </c>
      <c r="Q326" s="75" t="str">
        <f t="shared" si="59"/>
        <v/>
      </c>
      <c r="R326" s="75" t="str">
        <f t="shared" si="60"/>
        <v/>
      </c>
      <c r="AB326" s="75" t="s">
        <v>3522</v>
      </c>
      <c r="AC326" s="75" t="s">
        <v>3523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3"/>
        <v/>
      </c>
      <c r="E327" s="85"/>
      <c r="F327" s="80" t="str">
        <f t="shared" si="54"/>
        <v/>
      </c>
      <c r="G327" s="118"/>
      <c r="H327" s="80" t="str">
        <f t="shared" si="55"/>
        <v/>
      </c>
      <c r="I327" s="80" t="str">
        <f t="shared" si="56"/>
        <v/>
      </c>
      <c r="J327" s="117"/>
      <c r="K327" s="117"/>
      <c r="L327" s="117"/>
      <c r="M327" s="84"/>
      <c r="O327" s="75" t="str">
        <f t="shared" si="57"/>
        <v/>
      </c>
      <c r="P327" s="75" t="str">
        <f t="shared" si="58"/>
        <v/>
      </c>
      <c r="Q327" s="75" t="str">
        <f t="shared" si="59"/>
        <v/>
      </c>
      <c r="R327" s="75" t="str">
        <f t="shared" si="60"/>
        <v/>
      </c>
      <c r="AB327" s="75" t="s">
        <v>3460</v>
      </c>
      <c r="AC327" s="75" t="s">
        <v>684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3"/>
        <v/>
      </c>
      <c r="E328" s="85"/>
      <c r="F328" s="80" t="str">
        <f t="shared" si="54"/>
        <v/>
      </c>
      <c r="G328" s="118"/>
      <c r="H328" s="80" t="str">
        <f t="shared" si="55"/>
        <v/>
      </c>
      <c r="I328" s="80" t="str">
        <f t="shared" si="56"/>
        <v/>
      </c>
      <c r="J328" s="117"/>
      <c r="K328" s="117"/>
      <c r="L328" s="117"/>
      <c r="M328" s="84"/>
      <c r="O328" s="75" t="str">
        <f t="shared" si="57"/>
        <v/>
      </c>
      <c r="P328" s="75" t="str">
        <f t="shared" si="58"/>
        <v/>
      </c>
      <c r="Q328" s="75" t="str">
        <f t="shared" si="59"/>
        <v/>
      </c>
      <c r="R328" s="75" t="str">
        <f t="shared" si="60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3"/>
        <v/>
      </c>
      <c r="E329" s="85"/>
      <c r="F329" s="80" t="str">
        <f t="shared" si="54"/>
        <v/>
      </c>
      <c r="G329" s="118"/>
      <c r="H329" s="80" t="str">
        <f t="shared" si="55"/>
        <v/>
      </c>
      <c r="I329" s="80" t="str">
        <f t="shared" si="56"/>
        <v/>
      </c>
      <c r="J329" s="117"/>
      <c r="K329" s="117"/>
      <c r="L329" s="117"/>
      <c r="M329" s="84"/>
      <c r="O329" s="75" t="str">
        <f t="shared" si="57"/>
        <v/>
      </c>
      <c r="P329" s="75" t="str">
        <f t="shared" si="58"/>
        <v/>
      </c>
      <c r="Q329" s="75" t="str">
        <f t="shared" si="59"/>
        <v/>
      </c>
      <c r="R329" s="75" t="str">
        <f t="shared" si="60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3"/>
        <v/>
      </c>
      <c r="E330" s="85"/>
      <c r="F330" s="80" t="str">
        <f t="shared" si="54"/>
        <v/>
      </c>
      <c r="G330" s="118"/>
      <c r="H330" s="80" t="str">
        <f t="shared" si="55"/>
        <v/>
      </c>
      <c r="I330" s="80" t="str">
        <f t="shared" si="56"/>
        <v/>
      </c>
      <c r="J330" s="117"/>
      <c r="K330" s="117"/>
      <c r="L330" s="117"/>
      <c r="M330" s="84"/>
      <c r="O330" s="75" t="str">
        <f t="shared" si="57"/>
        <v/>
      </c>
      <c r="P330" s="75" t="str">
        <f t="shared" si="58"/>
        <v/>
      </c>
      <c r="Q330" s="75" t="str">
        <f t="shared" si="59"/>
        <v/>
      </c>
      <c r="R330" s="75" t="str">
        <f t="shared" si="60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3"/>
        <v/>
      </c>
      <c r="E331" s="85"/>
      <c r="F331" s="80" t="str">
        <f t="shared" si="54"/>
        <v/>
      </c>
      <c r="G331" s="118"/>
      <c r="H331" s="80" t="str">
        <f t="shared" si="55"/>
        <v/>
      </c>
      <c r="I331" s="80" t="str">
        <f t="shared" si="56"/>
        <v/>
      </c>
      <c r="J331" s="117"/>
      <c r="K331" s="117"/>
      <c r="L331" s="117"/>
      <c r="M331" s="84"/>
      <c r="O331" s="75" t="str">
        <f t="shared" si="57"/>
        <v/>
      </c>
      <c r="P331" s="75" t="str">
        <f t="shared" si="58"/>
        <v/>
      </c>
      <c r="Q331" s="75" t="str">
        <f t="shared" si="59"/>
        <v/>
      </c>
      <c r="R331" s="75" t="str">
        <f t="shared" si="60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3"/>
        <v/>
      </c>
      <c r="E332" s="85"/>
      <c r="F332" s="80" t="str">
        <f t="shared" si="54"/>
        <v/>
      </c>
      <c r="G332" s="118"/>
      <c r="H332" s="80" t="str">
        <f t="shared" si="55"/>
        <v/>
      </c>
      <c r="I332" s="80" t="str">
        <f t="shared" si="56"/>
        <v/>
      </c>
      <c r="J332" s="117"/>
      <c r="K332" s="117"/>
      <c r="L332" s="117"/>
      <c r="M332" s="84"/>
      <c r="O332" s="75" t="str">
        <f t="shared" si="57"/>
        <v/>
      </c>
      <c r="P332" s="75" t="str">
        <f t="shared" si="58"/>
        <v/>
      </c>
      <c r="Q332" s="75" t="str">
        <f t="shared" si="59"/>
        <v/>
      </c>
      <c r="R332" s="75" t="str">
        <f t="shared" si="60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3"/>
        <v/>
      </c>
      <c r="E333" s="85"/>
      <c r="F333" s="80" t="str">
        <f t="shared" si="54"/>
        <v/>
      </c>
      <c r="G333" s="118"/>
      <c r="H333" s="80" t="str">
        <f t="shared" si="55"/>
        <v/>
      </c>
      <c r="I333" s="80" t="str">
        <f t="shared" si="56"/>
        <v/>
      </c>
      <c r="J333" s="117"/>
      <c r="K333" s="117"/>
      <c r="L333" s="117"/>
      <c r="M333" s="84"/>
      <c r="O333" s="75" t="str">
        <f t="shared" si="57"/>
        <v/>
      </c>
      <c r="P333" s="75" t="str">
        <f t="shared" si="58"/>
        <v/>
      </c>
      <c r="Q333" s="75" t="str">
        <f t="shared" si="59"/>
        <v/>
      </c>
      <c r="R333" s="75" t="str">
        <f t="shared" si="60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3"/>
        <v/>
      </c>
      <c r="E334" s="85"/>
      <c r="F334" s="80" t="str">
        <f t="shared" si="54"/>
        <v/>
      </c>
      <c r="G334" s="118"/>
      <c r="H334" s="80" t="str">
        <f t="shared" si="55"/>
        <v/>
      </c>
      <c r="I334" s="80" t="str">
        <f t="shared" si="56"/>
        <v/>
      </c>
      <c r="J334" s="117"/>
      <c r="K334" s="117"/>
      <c r="L334" s="117"/>
      <c r="M334" s="84"/>
      <c r="O334" s="75" t="str">
        <f t="shared" si="57"/>
        <v/>
      </c>
      <c r="P334" s="75" t="str">
        <f t="shared" si="58"/>
        <v/>
      </c>
      <c r="Q334" s="75" t="str">
        <f t="shared" si="59"/>
        <v/>
      </c>
      <c r="R334" s="75" t="str">
        <f t="shared" si="60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3"/>
        <v/>
      </c>
      <c r="E335" s="85"/>
      <c r="F335" s="80" t="str">
        <f t="shared" si="54"/>
        <v/>
      </c>
      <c r="G335" s="118"/>
      <c r="H335" s="80" t="str">
        <f t="shared" si="55"/>
        <v/>
      </c>
      <c r="I335" s="80" t="str">
        <f t="shared" si="56"/>
        <v/>
      </c>
      <c r="J335" s="117"/>
      <c r="K335" s="117"/>
      <c r="L335" s="117"/>
      <c r="M335" s="84"/>
      <c r="O335" s="75" t="str">
        <f t="shared" si="57"/>
        <v/>
      </c>
      <c r="P335" s="75" t="str">
        <f t="shared" si="58"/>
        <v/>
      </c>
      <c r="Q335" s="75" t="str">
        <f t="shared" si="59"/>
        <v/>
      </c>
      <c r="R335" s="75" t="str">
        <f t="shared" si="60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3"/>
        <v/>
      </c>
      <c r="E336" s="85"/>
      <c r="F336" s="80" t="str">
        <f t="shared" si="54"/>
        <v/>
      </c>
      <c r="G336" s="118"/>
      <c r="H336" s="80" t="str">
        <f t="shared" si="55"/>
        <v/>
      </c>
      <c r="I336" s="80" t="str">
        <f t="shared" si="56"/>
        <v/>
      </c>
      <c r="J336" s="117"/>
      <c r="K336" s="117"/>
      <c r="L336" s="117"/>
      <c r="M336" s="84"/>
      <c r="O336" s="75" t="str">
        <f t="shared" si="57"/>
        <v/>
      </c>
      <c r="P336" s="75" t="str">
        <f t="shared" si="58"/>
        <v/>
      </c>
      <c r="Q336" s="75" t="str">
        <f t="shared" si="59"/>
        <v/>
      </c>
      <c r="R336" s="75" t="str">
        <f t="shared" si="60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3"/>
        <v/>
      </c>
      <c r="E337" s="85"/>
      <c r="F337" s="80" t="str">
        <f t="shared" si="54"/>
        <v/>
      </c>
      <c r="G337" s="118"/>
      <c r="H337" s="80" t="str">
        <f t="shared" si="55"/>
        <v/>
      </c>
      <c r="I337" s="80" t="str">
        <f t="shared" si="56"/>
        <v/>
      </c>
      <c r="J337" s="117"/>
      <c r="K337" s="117"/>
      <c r="L337" s="117"/>
      <c r="M337" s="84"/>
      <c r="O337" s="75" t="str">
        <f t="shared" si="57"/>
        <v/>
      </c>
      <c r="P337" s="75" t="str">
        <f t="shared" si="58"/>
        <v/>
      </c>
      <c r="Q337" s="75" t="str">
        <f t="shared" si="59"/>
        <v/>
      </c>
      <c r="R337" s="75" t="str">
        <f t="shared" si="60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3"/>
        <v/>
      </c>
      <c r="E338" s="85"/>
      <c r="F338" s="80" t="str">
        <f t="shared" si="54"/>
        <v/>
      </c>
      <c r="G338" s="118"/>
      <c r="H338" s="80" t="str">
        <f t="shared" si="55"/>
        <v/>
      </c>
      <c r="I338" s="80" t="str">
        <f t="shared" si="56"/>
        <v/>
      </c>
      <c r="J338" s="117"/>
      <c r="K338" s="117"/>
      <c r="L338" s="117"/>
      <c r="M338" s="84"/>
      <c r="O338" s="75" t="str">
        <f t="shared" si="57"/>
        <v/>
      </c>
      <c r="P338" s="75" t="str">
        <f t="shared" si="58"/>
        <v/>
      </c>
      <c r="Q338" s="75" t="str">
        <f t="shared" si="59"/>
        <v/>
      </c>
      <c r="R338" s="75" t="str">
        <f t="shared" si="60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3"/>
        <v/>
      </c>
      <c r="E339" s="85"/>
      <c r="F339" s="80" t="str">
        <f t="shared" si="54"/>
        <v/>
      </c>
      <c r="G339" s="118"/>
      <c r="H339" s="80" t="str">
        <f t="shared" si="55"/>
        <v/>
      </c>
      <c r="I339" s="80" t="str">
        <f t="shared" si="56"/>
        <v/>
      </c>
      <c r="J339" s="117"/>
      <c r="K339" s="117"/>
      <c r="L339" s="117"/>
      <c r="M339" s="84"/>
      <c r="O339" s="75" t="str">
        <f t="shared" si="57"/>
        <v/>
      </c>
      <c r="P339" s="75" t="str">
        <f t="shared" si="58"/>
        <v/>
      </c>
      <c r="Q339" s="75" t="str">
        <f t="shared" si="59"/>
        <v/>
      </c>
      <c r="R339" s="75" t="str">
        <f t="shared" si="60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3"/>
        <v/>
      </c>
      <c r="E340" s="85"/>
      <c r="F340" s="80" t="str">
        <f t="shared" si="54"/>
        <v/>
      </c>
      <c r="G340" s="118"/>
      <c r="H340" s="80" t="str">
        <f t="shared" si="55"/>
        <v/>
      </c>
      <c r="I340" s="80" t="str">
        <f t="shared" si="56"/>
        <v/>
      </c>
      <c r="J340" s="117"/>
      <c r="K340" s="117"/>
      <c r="L340" s="117"/>
      <c r="M340" s="84"/>
      <c r="O340" s="75" t="str">
        <f t="shared" si="57"/>
        <v/>
      </c>
      <c r="P340" s="75" t="str">
        <f t="shared" si="58"/>
        <v/>
      </c>
      <c r="Q340" s="75" t="str">
        <f t="shared" si="59"/>
        <v/>
      </c>
      <c r="R340" s="75" t="str">
        <f t="shared" si="60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3"/>
        <v/>
      </c>
      <c r="E341" s="85"/>
      <c r="F341" s="80" t="str">
        <f t="shared" si="54"/>
        <v/>
      </c>
      <c r="G341" s="118"/>
      <c r="H341" s="80" t="str">
        <f t="shared" si="55"/>
        <v/>
      </c>
      <c r="I341" s="80" t="str">
        <f t="shared" si="56"/>
        <v/>
      </c>
      <c r="J341" s="117"/>
      <c r="K341" s="117"/>
      <c r="L341" s="117"/>
      <c r="M341" s="84"/>
      <c r="O341" s="75" t="str">
        <f t="shared" si="57"/>
        <v/>
      </c>
      <c r="P341" s="75" t="str">
        <f t="shared" si="58"/>
        <v/>
      </c>
      <c r="Q341" s="75" t="str">
        <f t="shared" si="59"/>
        <v/>
      </c>
      <c r="R341" s="75" t="str">
        <f t="shared" si="60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3"/>
        <v/>
      </c>
      <c r="E342" s="85"/>
      <c r="F342" s="80" t="str">
        <f t="shared" si="54"/>
        <v/>
      </c>
      <c r="G342" s="118"/>
      <c r="H342" s="80" t="str">
        <f t="shared" si="55"/>
        <v/>
      </c>
      <c r="I342" s="80" t="str">
        <f t="shared" si="56"/>
        <v/>
      </c>
      <c r="J342" s="117"/>
      <c r="K342" s="117"/>
      <c r="L342" s="117"/>
      <c r="M342" s="84"/>
      <c r="O342" s="75" t="str">
        <f t="shared" si="57"/>
        <v/>
      </c>
      <c r="P342" s="75" t="str">
        <f t="shared" si="58"/>
        <v/>
      </c>
      <c r="Q342" s="75" t="str">
        <f t="shared" si="59"/>
        <v/>
      </c>
      <c r="R342" s="75" t="str">
        <f t="shared" si="60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3"/>
        <v/>
      </c>
      <c r="E343" s="85"/>
      <c r="F343" s="80" t="str">
        <f t="shared" si="54"/>
        <v/>
      </c>
      <c r="G343" s="118"/>
      <c r="H343" s="80" t="str">
        <f t="shared" si="55"/>
        <v/>
      </c>
      <c r="I343" s="80" t="str">
        <f t="shared" si="56"/>
        <v/>
      </c>
      <c r="J343" s="117"/>
      <c r="K343" s="117"/>
      <c r="L343" s="117"/>
      <c r="M343" s="84"/>
      <c r="O343" s="75" t="str">
        <f t="shared" si="57"/>
        <v/>
      </c>
      <c r="P343" s="75" t="str">
        <f t="shared" si="58"/>
        <v/>
      </c>
      <c r="Q343" s="75" t="str">
        <f t="shared" si="59"/>
        <v/>
      </c>
      <c r="R343" s="75" t="str">
        <f t="shared" si="60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3"/>
        <v/>
      </c>
      <c r="E344" s="85"/>
      <c r="F344" s="80" t="str">
        <f t="shared" si="54"/>
        <v/>
      </c>
      <c r="G344" s="118"/>
      <c r="H344" s="80" t="str">
        <f t="shared" si="55"/>
        <v/>
      </c>
      <c r="I344" s="80" t="str">
        <f t="shared" si="56"/>
        <v/>
      </c>
      <c r="J344" s="117"/>
      <c r="K344" s="117"/>
      <c r="L344" s="117"/>
      <c r="M344" s="84"/>
      <c r="O344" s="75" t="str">
        <f t="shared" si="57"/>
        <v/>
      </c>
      <c r="P344" s="75" t="str">
        <f t="shared" si="58"/>
        <v/>
      </c>
      <c r="Q344" s="75" t="str">
        <f t="shared" si="59"/>
        <v/>
      </c>
      <c r="R344" s="75" t="str">
        <f t="shared" si="60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3"/>
        <v/>
      </c>
      <c r="E345" s="85"/>
      <c r="F345" s="80" t="str">
        <f t="shared" si="54"/>
        <v/>
      </c>
      <c r="G345" s="118"/>
      <c r="H345" s="80" t="str">
        <f t="shared" si="55"/>
        <v/>
      </c>
      <c r="I345" s="80" t="str">
        <f t="shared" si="56"/>
        <v/>
      </c>
      <c r="J345" s="117"/>
      <c r="K345" s="117"/>
      <c r="L345" s="117"/>
      <c r="M345" s="84"/>
      <c r="O345" s="75" t="str">
        <f t="shared" si="57"/>
        <v/>
      </c>
      <c r="P345" s="75" t="str">
        <f t="shared" si="58"/>
        <v/>
      </c>
      <c r="Q345" s="75" t="str">
        <f t="shared" si="59"/>
        <v/>
      </c>
      <c r="R345" s="75" t="str">
        <f t="shared" si="60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3"/>
        <v/>
      </c>
      <c r="E346" s="85"/>
      <c r="F346" s="80" t="str">
        <f t="shared" si="54"/>
        <v/>
      </c>
      <c r="G346" s="118"/>
      <c r="H346" s="80" t="str">
        <f t="shared" si="55"/>
        <v/>
      </c>
      <c r="I346" s="80" t="str">
        <f t="shared" si="56"/>
        <v/>
      </c>
      <c r="J346" s="117"/>
      <c r="K346" s="117"/>
      <c r="L346" s="117"/>
      <c r="M346" s="84"/>
      <c r="O346" s="75" t="str">
        <f t="shared" si="57"/>
        <v/>
      </c>
      <c r="P346" s="75" t="str">
        <f t="shared" si="58"/>
        <v/>
      </c>
      <c r="Q346" s="75" t="str">
        <f t="shared" si="59"/>
        <v/>
      </c>
      <c r="R346" s="75" t="str">
        <f t="shared" si="60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3"/>
        <v/>
      </c>
      <c r="E347" s="85"/>
      <c r="F347" s="80" t="str">
        <f t="shared" si="54"/>
        <v/>
      </c>
      <c r="G347" s="118"/>
      <c r="H347" s="80" t="str">
        <f t="shared" si="55"/>
        <v/>
      </c>
      <c r="I347" s="80" t="str">
        <f t="shared" si="56"/>
        <v/>
      </c>
      <c r="J347" s="117"/>
      <c r="K347" s="117"/>
      <c r="L347" s="117"/>
      <c r="M347" s="84"/>
      <c r="O347" s="75" t="str">
        <f t="shared" si="57"/>
        <v/>
      </c>
      <c r="P347" s="75" t="str">
        <f t="shared" si="58"/>
        <v/>
      </c>
      <c r="Q347" s="75" t="str">
        <f t="shared" si="59"/>
        <v/>
      </c>
      <c r="R347" s="75" t="str">
        <f t="shared" si="60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3"/>
        <v/>
      </c>
      <c r="E348" s="85"/>
      <c r="F348" s="80" t="str">
        <f t="shared" si="54"/>
        <v/>
      </c>
      <c r="G348" s="118"/>
      <c r="H348" s="80" t="str">
        <f t="shared" si="55"/>
        <v/>
      </c>
      <c r="I348" s="80" t="str">
        <f t="shared" si="56"/>
        <v/>
      </c>
      <c r="J348" s="117"/>
      <c r="K348" s="117"/>
      <c r="L348" s="117"/>
      <c r="M348" s="84"/>
      <c r="O348" s="75" t="str">
        <f t="shared" si="57"/>
        <v/>
      </c>
      <c r="P348" s="75" t="str">
        <f t="shared" si="58"/>
        <v/>
      </c>
      <c r="Q348" s="75" t="str">
        <f t="shared" si="59"/>
        <v/>
      </c>
      <c r="R348" s="75" t="str">
        <f t="shared" si="60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3"/>
        <v/>
      </c>
      <c r="E349" s="85"/>
      <c r="F349" s="80" t="str">
        <f t="shared" si="54"/>
        <v/>
      </c>
      <c r="G349" s="118"/>
      <c r="H349" s="80" t="str">
        <f t="shared" si="55"/>
        <v/>
      </c>
      <c r="I349" s="80" t="str">
        <f t="shared" si="56"/>
        <v/>
      </c>
      <c r="J349" s="117"/>
      <c r="K349" s="117"/>
      <c r="L349" s="117"/>
      <c r="M349" s="84"/>
      <c r="O349" s="75" t="str">
        <f t="shared" si="57"/>
        <v/>
      </c>
      <c r="P349" s="75" t="str">
        <f t="shared" si="58"/>
        <v/>
      </c>
      <c r="Q349" s="75" t="str">
        <f t="shared" si="59"/>
        <v/>
      </c>
      <c r="R349" s="75" t="str">
        <f t="shared" si="60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3"/>
        <v/>
      </c>
      <c r="E350" s="85"/>
      <c r="F350" s="80" t="str">
        <f t="shared" si="54"/>
        <v/>
      </c>
      <c r="G350" s="118"/>
      <c r="H350" s="80" t="str">
        <f t="shared" si="55"/>
        <v/>
      </c>
      <c r="I350" s="80" t="str">
        <f t="shared" si="56"/>
        <v/>
      </c>
      <c r="J350" s="117"/>
      <c r="K350" s="117"/>
      <c r="L350" s="117"/>
      <c r="M350" s="84"/>
      <c r="O350" s="75" t="str">
        <f t="shared" si="57"/>
        <v/>
      </c>
      <c r="P350" s="75" t="str">
        <f t="shared" si="58"/>
        <v/>
      </c>
      <c r="Q350" s="75" t="str">
        <f t="shared" si="59"/>
        <v/>
      </c>
      <c r="R350" s="75" t="str">
        <f t="shared" si="60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3"/>
        <v/>
      </c>
      <c r="E351" s="85"/>
      <c r="F351" s="80" t="str">
        <f t="shared" si="54"/>
        <v/>
      </c>
      <c r="G351" s="118"/>
      <c r="H351" s="80" t="str">
        <f t="shared" si="55"/>
        <v/>
      </c>
      <c r="I351" s="80" t="str">
        <f t="shared" si="56"/>
        <v/>
      </c>
      <c r="J351" s="117"/>
      <c r="K351" s="117"/>
      <c r="L351" s="117"/>
      <c r="M351" s="84"/>
      <c r="O351" s="75" t="str">
        <f t="shared" si="57"/>
        <v/>
      </c>
      <c r="P351" s="75" t="str">
        <f t="shared" si="58"/>
        <v/>
      </c>
      <c r="Q351" s="75" t="str">
        <f t="shared" si="59"/>
        <v/>
      </c>
      <c r="R351" s="75" t="str">
        <f t="shared" si="60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3"/>
        <v/>
      </c>
      <c r="E352" s="85"/>
      <c r="F352" s="80" t="str">
        <f t="shared" si="54"/>
        <v/>
      </c>
      <c r="G352" s="118"/>
      <c r="H352" s="80" t="str">
        <f t="shared" si="55"/>
        <v/>
      </c>
      <c r="I352" s="80" t="str">
        <f t="shared" si="56"/>
        <v/>
      </c>
      <c r="J352" s="117"/>
      <c r="K352" s="117"/>
      <c r="L352" s="117"/>
      <c r="M352" s="84"/>
      <c r="O352" s="75" t="str">
        <f t="shared" si="57"/>
        <v/>
      </c>
      <c r="P352" s="75" t="str">
        <f t="shared" si="58"/>
        <v/>
      </c>
      <c r="Q352" s="75" t="str">
        <f t="shared" si="59"/>
        <v/>
      </c>
      <c r="R352" s="75" t="str">
        <f t="shared" si="60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3"/>
        <v/>
      </c>
      <c r="E353" s="85"/>
      <c r="F353" s="80" t="str">
        <f t="shared" si="54"/>
        <v/>
      </c>
      <c r="G353" s="118"/>
      <c r="H353" s="80" t="str">
        <f t="shared" si="55"/>
        <v/>
      </c>
      <c r="I353" s="80" t="str">
        <f t="shared" si="56"/>
        <v/>
      </c>
      <c r="J353" s="117"/>
      <c r="K353" s="117"/>
      <c r="L353" s="117"/>
      <c r="M353" s="84"/>
      <c r="O353" s="75" t="str">
        <f t="shared" si="57"/>
        <v/>
      </c>
      <c r="P353" s="75" t="str">
        <f t="shared" si="58"/>
        <v/>
      </c>
      <c r="Q353" s="75" t="str">
        <f t="shared" si="59"/>
        <v/>
      </c>
      <c r="R353" s="75" t="str">
        <f t="shared" si="60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3"/>
        <v/>
      </c>
      <c r="E354" s="85"/>
      <c r="F354" s="80" t="str">
        <f t="shared" si="54"/>
        <v/>
      </c>
      <c r="G354" s="118"/>
      <c r="H354" s="80" t="str">
        <f t="shared" si="55"/>
        <v/>
      </c>
      <c r="I354" s="80" t="str">
        <f t="shared" si="56"/>
        <v/>
      </c>
      <c r="J354" s="117"/>
      <c r="K354" s="117"/>
      <c r="L354" s="117"/>
      <c r="M354" s="84"/>
      <c r="O354" s="75" t="str">
        <f t="shared" si="57"/>
        <v/>
      </c>
      <c r="P354" s="75" t="str">
        <f t="shared" si="58"/>
        <v/>
      </c>
      <c r="Q354" s="75" t="str">
        <f t="shared" si="59"/>
        <v/>
      </c>
      <c r="R354" s="75" t="str">
        <f t="shared" si="60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3"/>
        <v/>
      </c>
      <c r="E355" s="85"/>
      <c r="F355" s="80" t="str">
        <f t="shared" si="54"/>
        <v/>
      </c>
      <c r="G355" s="118"/>
      <c r="H355" s="80" t="str">
        <f t="shared" si="55"/>
        <v/>
      </c>
      <c r="I355" s="80" t="str">
        <f t="shared" si="56"/>
        <v/>
      </c>
      <c r="J355" s="117"/>
      <c r="K355" s="117"/>
      <c r="L355" s="117"/>
      <c r="M355" s="84"/>
      <c r="O355" s="75" t="str">
        <f t="shared" si="57"/>
        <v/>
      </c>
      <c r="P355" s="75" t="str">
        <f t="shared" si="58"/>
        <v/>
      </c>
      <c r="Q355" s="75" t="str">
        <f t="shared" si="59"/>
        <v/>
      </c>
      <c r="R355" s="75" t="str">
        <f t="shared" si="60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3"/>
        <v/>
      </c>
      <c r="E356" s="85"/>
      <c r="F356" s="80" t="str">
        <f t="shared" si="54"/>
        <v/>
      </c>
      <c r="G356" s="118"/>
      <c r="H356" s="80" t="str">
        <f t="shared" si="55"/>
        <v/>
      </c>
      <c r="I356" s="80" t="str">
        <f t="shared" si="56"/>
        <v/>
      </c>
      <c r="J356" s="117"/>
      <c r="K356" s="117"/>
      <c r="L356" s="117"/>
      <c r="M356" s="84"/>
      <c r="O356" s="75" t="str">
        <f t="shared" si="57"/>
        <v/>
      </c>
      <c r="P356" s="75" t="str">
        <f t="shared" si="58"/>
        <v/>
      </c>
      <c r="Q356" s="75" t="str">
        <f t="shared" si="59"/>
        <v/>
      </c>
      <c r="R356" s="75" t="str">
        <f t="shared" si="60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3"/>
        <v/>
      </c>
      <c r="E357" s="85"/>
      <c r="F357" s="80" t="str">
        <f t="shared" si="54"/>
        <v/>
      </c>
      <c r="G357" s="118"/>
      <c r="H357" s="80" t="str">
        <f t="shared" si="55"/>
        <v/>
      </c>
      <c r="I357" s="80" t="str">
        <f t="shared" si="56"/>
        <v/>
      </c>
      <c r="J357" s="117"/>
      <c r="K357" s="117"/>
      <c r="L357" s="117"/>
      <c r="M357" s="84"/>
      <c r="O357" s="75" t="str">
        <f t="shared" si="57"/>
        <v/>
      </c>
      <c r="P357" s="75" t="str">
        <f t="shared" si="58"/>
        <v/>
      </c>
      <c r="Q357" s="75" t="str">
        <f t="shared" si="59"/>
        <v/>
      </c>
      <c r="R357" s="75" t="str">
        <f t="shared" si="60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3"/>
        <v/>
      </c>
      <c r="E358" s="85"/>
      <c r="F358" s="80" t="str">
        <f t="shared" si="54"/>
        <v/>
      </c>
      <c r="G358" s="118"/>
      <c r="H358" s="80" t="str">
        <f t="shared" si="55"/>
        <v/>
      </c>
      <c r="I358" s="80" t="str">
        <f t="shared" si="56"/>
        <v/>
      </c>
      <c r="J358" s="117"/>
      <c r="K358" s="117"/>
      <c r="L358" s="117"/>
      <c r="M358" s="84"/>
      <c r="O358" s="75" t="str">
        <f t="shared" si="57"/>
        <v/>
      </c>
      <c r="P358" s="75" t="str">
        <f t="shared" si="58"/>
        <v/>
      </c>
      <c r="Q358" s="75" t="str">
        <f t="shared" si="59"/>
        <v/>
      </c>
      <c r="R358" s="75" t="str">
        <f t="shared" si="60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3"/>
        <v/>
      </c>
      <c r="E359" s="85"/>
      <c r="F359" s="80" t="str">
        <f t="shared" si="54"/>
        <v/>
      </c>
      <c r="G359" s="118"/>
      <c r="H359" s="80" t="str">
        <f t="shared" si="55"/>
        <v/>
      </c>
      <c r="I359" s="80" t="str">
        <f t="shared" si="56"/>
        <v/>
      </c>
      <c r="J359" s="117"/>
      <c r="K359" s="117"/>
      <c r="L359" s="117"/>
      <c r="M359" s="84"/>
      <c r="O359" s="75" t="str">
        <f t="shared" si="57"/>
        <v/>
      </c>
      <c r="P359" s="75" t="str">
        <f t="shared" si="58"/>
        <v/>
      </c>
      <c r="Q359" s="75" t="str">
        <f t="shared" si="59"/>
        <v/>
      </c>
      <c r="R359" s="75" t="str">
        <f t="shared" si="60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3"/>
        <v/>
      </c>
      <c r="E360" s="85"/>
      <c r="F360" s="80" t="str">
        <f t="shared" si="54"/>
        <v/>
      </c>
      <c r="G360" s="118"/>
      <c r="H360" s="80" t="str">
        <f t="shared" si="55"/>
        <v/>
      </c>
      <c r="I360" s="80" t="str">
        <f t="shared" si="56"/>
        <v/>
      </c>
      <c r="J360" s="117"/>
      <c r="K360" s="117"/>
      <c r="L360" s="117"/>
      <c r="M360" s="84"/>
      <c r="O360" s="75" t="str">
        <f t="shared" si="57"/>
        <v/>
      </c>
      <c r="P360" s="75" t="str">
        <f t="shared" si="58"/>
        <v/>
      </c>
      <c r="Q360" s="75" t="str">
        <f t="shared" si="59"/>
        <v/>
      </c>
      <c r="R360" s="75" t="str">
        <f t="shared" si="60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3"/>
        <v/>
      </c>
      <c r="E361" s="85"/>
      <c r="F361" s="80" t="str">
        <f t="shared" si="54"/>
        <v/>
      </c>
      <c r="G361" s="118"/>
      <c r="H361" s="80" t="str">
        <f t="shared" si="55"/>
        <v/>
      </c>
      <c r="I361" s="80" t="str">
        <f t="shared" si="56"/>
        <v/>
      </c>
      <c r="J361" s="117"/>
      <c r="K361" s="117"/>
      <c r="L361" s="117"/>
      <c r="M361" s="84"/>
      <c r="O361" s="75" t="str">
        <f t="shared" si="57"/>
        <v/>
      </c>
      <c r="P361" s="75" t="str">
        <f t="shared" si="58"/>
        <v/>
      </c>
      <c r="Q361" s="75" t="str">
        <f t="shared" si="59"/>
        <v/>
      </c>
      <c r="R361" s="75" t="str">
        <f t="shared" si="60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3"/>
        <v/>
      </c>
      <c r="E362" s="85"/>
      <c r="F362" s="80" t="str">
        <f t="shared" si="54"/>
        <v/>
      </c>
      <c r="G362" s="118"/>
      <c r="H362" s="80" t="str">
        <f t="shared" si="55"/>
        <v/>
      </c>
      <c r="I362" s="80" t="str">
        <f t="shared" si="56"/>
        <v/>
      </c>
      <c r="J362" s="117"/>
      <c r="K362" s="117"/>
      <c r="L362" s="117"/>
      <c r="M362" s="84"/>
      <c r="O362" s="75" t="str">
        <f t="shared" si="57"/>
        <v/>
      </c>
      <c r="P362" s="75" t="str">
        <f t="shared" si="58"/>
        <v/>
      </c>
      <c r="Q362" s="75" t="str">
        <f t="shared" si="59"/>
        <v/>
      </c>
      <c r="R362" s="75" t="str">
        <f t="shared" si="60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3"/>
        <v/>
      </c>
      <c r="E363" s="85"/>
      <c r="F363" s="80" t="str">
        <f t="shared" si="54"/>
        <v/>
      </c>
      <c r="G363" s="118"/>
      <c r="H363" s="80" t="str">
        <f t="shared" si="55"/>
        <v/>
      </c>
      <c r="I363" s="80" t="str">
        <f t="shared" si="56"/>
        <v/>
      </c>
      <c r="J363" s="117"/>
      <c r="K363" s="117"/>
      <c r="L363" s="117"/>
      <c r="M363" s="84"/>
      <c r="O363" s="75" t="str">
        <f t="shared" si="57"/>
        <v/>
      </c>
      <c r="P363" s="75" t="str">
        <f t="shared" si="58"/>
        <v/>
      </c>
      <c r="Q363" s="75" t="str">
        <f t="shared" si="59"/>
        <v/>
      </c>
      <c r="R363" s="75" t="str">
        <f t="shared" si="60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3"/>
        <v/>
      </c>
      <c r="E364" s="85"/>
      <c r="F364" s="80" t="str">
        <f t="shared" si="54"/>
        <v/>
      </c>
      <c r="G364" s="118"/>
      <c r="H364" s="80" t="str">
        <f t="shared" si="55"/>
        <v/>
      </c>
      <c r="I364" s="80" t="str">
        <f t="shared" si="56"/>
        <v/>
      </c>
      <c r="J364" s="117"/>
      <c r="K364" s="117"/>
      <c r="L364" s="117"/>
      <c r="M364" s="84"/>
      <c r="O364" s="75" t="str">
        <f t="shared" si="57"/>
        <v/>
      </c>
      <c r="P364" s="75" t="str">
        <f t="shared" si="58"/>
        <v/>
      </c>
      <c r="Q364" s="75" t="str">
        <f t="shared" si="59"/>
        <v/>
      </c>
      <c r="R364" s="75" t="str">
        <f t="shared" si="60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3"/>
        <v/>
      </c>
      <c r="E365" s="85"/>
      <c r="F365" s="80" t="str">
        <f t="shared" si="54"/>
        <v/>
      </c>
      <c r="G365" s="118"/>
      <c r="H365" s="80" t="str">
        <f t="shared" si="55"/>
        <v/>
      </c>
      <c r="I365" s="80" t="str">
        <f t="shared" si="56"/>
        <v/>
      </c>
      <c r="J365" s="117"/>
      <c r="K365" s="117"/>
      <c r="L365" s="117"/>
      <c r="M365" s="84"/>
      <c r="O365" s="75" t="str">
        <f t="shared" si="57"/>
        <v/>
      </c>
      <c r="P365" s="75" t="str">
        <f t="shared" si="58"/>
        <v/>
      </c>
      <c r="Q365" s="75" t="str">
        <f t="shared" si="59"/>
        <v/>
      </c>
      <c r="R365" s="75" t="str">
        <f t="shared" si="60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3"/>
        <v/>
      </c>
      <c r="E366" s="85"/>
      <c r="F366" s="80" t="str">
        <f t="shared" si="54"/>
        <v/>
      </c>
      <c r="G366" s="118"/>
      <c r="H366" s="80" t="str">
        <f t="shared" si="55"/>
        <v/>
      </c>
      <c r="I366" s="80" t="str">
        <f t="shared" si="56"/>
        <v/>
      </c>
      <c r="J366" s="117"/>
      <c r="K366" s="117"/>
      <c r="L366" s="117"/>
      <c r="M366" s="84"/>
      <c r="O366" s="75" t="str">
        <f t="shared" si="57"/>
        <v/>
      </c>
      <c r="P366" s="75" t="str">
        <f t="shared" si="58"/>
        <v/>
      </c>
      <c r="Q366" s="75" t="str">
        <f t="shared" si="59"/>
        <v/>
      </c>
      <c r="R366" s="75" t="str">
        <f t="shared" si="60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3"/>
        <v/>
      </c>
      <c r="E367" s="85"/>
      <c r="F367" s="80" t="str">
        <f t="shared" si="54"/>
        <v/>
      </c>
      <c r="G367" s="118"/>
      <c r="H367" s="80" t="str">
        <f t="shared" si="55"/>
        <v/>
      </c>
      <c r="I367" s="80" t="str">
        <f t="shared" si="56"/>
        <v/>
      </c>
      <c r="J367" s="117"/>
      <c r="K367" s="117"/>
      <c r="L367" s="117"/>
      <c r="M367" s="84"/>
      <c r="O367" s="75" t="str">
        <f t="shared" si="57"/>
        <v/>
      </c>
      <c r="P367" s="75" t="str">
        <f t="shared" si="58"/>
        <v/>
      </c>
      <c r="Q367" s="75" t="str">
        <f t="shared" si="59"/>
        <v/>
      </c>
      <c r="R367" s="75" t="str">
        <f t="shared" si="60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3"/>
        <v/>
      </c>
      <c r="E368" s="85"/>
      <c r="F368" s="80" t="str">
        <f t="shared" si="54"/>
        <v/>
      </c>
      <c r="G368" s="118"/>
      <c r="H368" s="80" t="str">
        <f t="shared" si="55"/>
        <v/>
      </c>
      <c r="I368" s="80" t="str">
        <f t="shared" si="56"/>
        <v/>
      </c>
      <c r="J368" s="117"/>
      <c r="K368" s="117"/>
      <c r="L368" s="117"/>
      <c r="M368" s="84"/>
      <c r="O368" s="75" t="str">
        <f t="shared" si="57"/>
        <v/>
      </c>
      <c r="P368" s="75" t="str">
        <f t="shared" si="58"/>
        <v/>
      </c>
      <c r="Q368" s="75" t="str">
        <f t="shared" si="59"/>
        <v/>
      </c>
      <c r="R368" s="75" t="str">
        <f t="shared" si="6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3"/>
        <v/>
      </c>
      <c r="E369" s="85"/>
      <c r="F369" s="80" t="str">
        <f t="shared" si="54"/>
        <v/>
      </c>
      <c r="G369" s="118"/>
      <c r="H369" s="80" t="str">
        <f t="shared" si="55"/>
        <v/>
      </c>
      <c r="I369" s="80" t="str">
        <f t="shared" si="56"/>
        <v/>
      </c>
      <c r="J369" s="117"/>
      <c r="K369" s="117"/>
      <c r="L369" s="117"/>
      <c r="M369" s="84"/>
      <c r="O369" s="75" t="str">
        <f t="shared" si="57"/>
        <v/>
      </c>
      <c r="P369" s="75" t="str">
        <f t="shared" si="58"/>
        <v/>
      </c>
      <c r="Q369" s="75" t="str">
        <f t="shared" si="59"/>
        <v/>
      </c>
      <c r="R369" s="75" t="str">
        <f t="shared" si="6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3"/>
        <v/>
      </c>
      <c r="E370" s="85"/>
      <c r="F370" s="80" t="str">
        <f t="shared" si="54"/>
        <v/>
      </c>
      <c r="G370" s="118"/>
      <c r="H370" s="80" t="str">
        <f t="shared" si="55"/>
        <v/>
      </c>
      <c r="I370" s="80" t="str">
        <f t="shared" si="56"/>
        <v/>
      </c>
      <c r="J370" s="117"/>
      <c r="K370" s="117"/>
      <c r="L370" s="117"/>
      <c r="M370" s="84"/>
      <c r="O370" s="75" t="str">
        <f t="shared" si="57"/>
        <v/>
      </c>
      <c r="P370" s="75" t="str">
        <f t="shared" si="58"/>
        <v/>
      </c>
      <c r="Q370" s="75" t="str">
        <f t="shared" si="59"/>
        <v/>
      </c>
      <c r="R370" s="75" t="str">
        <f t="shared" si="6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3"/>
        <v/>
      </c>
      <c r="E371" s="85"/>
      <c r="F371" s="80" t="str">
        <f t="shared" si="54"/>
        <v/>
      </c>
      <c r="G371" s="118"/>
      <c r="H371" s="80" t="str">
        <f t="shared" si="55"/>
        <v/>
      </c>
      <c r="I371" s="80" t="str">
        <f t="shared" si="56"/>
        <v/>
      </c>
      <c r="J371" s="117"/>
      <c r="K371" s="117"/>
      <c r="L371" s="117"/>
      <c r="M371" s="84"/>
      <c r="O371" s="75" t="str">
        <f t="shared" si="57"/>
        <v/>
      </c>
      <c r="P371" s="75" t="str">
        <f t="shared" si="58"/>
        <v/>
      </c>
      <c r="Q371" s="75" t="str">
        <f t="shared" si="59"/>
        <v/>
      </c>
      <c r="R371" s="75" t="str">
        <f t="shared" si="6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3"/>
        <v/>
      </c>
      <c r="E372" s="85"/>
      <c r="F372" s="80" t="str">
        <f t="shared" si="54"/>
        <v/>
      </c>
      <c r="G372" s="118"/>
      <c r="H372" s="80" t="str">
        <f t="shared" si="55"/>
        <v/>
      </c>
      <c r="I372" s="80" t="str">
        <f t="shared" si="56"/>
        <v/>
      </c>
      <c r="J372" s="117"/>
      <c r="K372" s="117"/>
      <c r="L372" s="117"/>
      <c r="M372" s="84"/>
      <c r="O372" s="75" t="str">
        <f t="shared" si="57"/>
        <v/>
      </c>
      <c r="P372" s="75" t="str">
        <f t="shared" si="58"/>
        <v/>
      </c>
      <c r="Q372" s="75" t="str">
        <f t="shared" si="59"/>
        <v/>
      </c>
      <c r="R372" s="75" t="str">
        <f t="shared" si="6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3"/>
        <v/>
      </c>
      <c r="E373" s="85"/>
      <c r="F373" s="80" t="str">
        <f t="shared" si="54"/>
        <v/>
      </c>
      <c r="G373" s="118"/>
      <c r="H373" s="80" t="str">
        <f t="shared" si="55"/>
        <v/>
      </c>
      <c r="I373" s="80" t="str">
        <f t="shared" si="56"/>
        <v/>
      </c>
      <c r="J373" s="117"/>
      <c r="K373" s="117"/>
      <c r="L373" s="117"/>
      <c r="M373" s="84"/>
      <c r="O373" s="75" t="str">
        <f t="shared" si="57"/>
        <v/>
      </c>
      <c r="P373" s="75" t="str">
        <f t="shared" si="58"/>
        <v/>
      </c>
      <c r="Q373" s="75" t="str">
        <f t="shared" si="59"/>
        <v/>
      </c>
      <c r="R373" s="75" t="str">
        <f t="shared" si="6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3"/>
        <v/>
      </c>
      <c r="E374" s="85"/>
      <c r="F374" s="80" t="str">
        <f t="shared" si="54"/>
        <v/>
      </c>
      <c r="G374" s="118"/>
      <c r="H374" s="80" t="str">
        <f t="shared" si="55"/>
        <v/>
      </c>
      <c r="I374" s="80" t="str">
        <f t="shared" si="56"/>
        <v/>
      </c>
      <c r="J374" s="117"/>
      <c r="K374" s="117"/>
      <c r="L374" s="117"/>
      <c r="M374" s="84"/>
      <c r="O374" s="75" t="str">
        <f t="shared" si="57"/>
        <v/>
      </c>
      <c r="P374" s="75" t="str">
        <f t="shared" si="58"/>
        <v/>
      </c>
      <c r="Q374" s="75" t="str">
        <f t="shared" si="59"/>
        <v/>
      </c>
      <c r="R374" s="75" t="str">
        <f t="shared" si="6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3"/>
        <v/>
      </c>
      <c r="E375" s="85"/>
      <c r="F375" s="80" t="str">
        <f t="shared" si="54"/>
        <v/>
      </c>
      <c r="G375" s="118"/>
      <c r="H375" s="80" t="str">
        <f t="shared" si="55"/>
        <v/>
      </c>
      <c r="I375" s="80" t="str">
        <f t="shared" si="56"/>
        <v/>
      </c>
      <c r="J375" s="117"/>
      <c r="K375" s="117"/>
      <c r="L375" s="117"/>
      <c r="M375" s="84"/>
      <c r="O375" s="75" t="str">
        <f t="shared" si="57"/>
        <v/>
      </c>
      <c r="P375" s="75" t="str">
        <f t="shared" si="58"/>
        <v/>
      </c>
      <c r="Q375" s="75" t="str">
        <f t="shared" si="59"/>
        <v/>
      </c>
      <c r="R375" s="75" t="str">
        <f t="shared" si="6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3"/>
        <v/>
      </c>
      <c r="E376" s="85"/>
      <c r="F376" s="80" t="str">
        <f t="shared" si="54"/>
        <v/>
      </c>
      <c r="G376" s="118"/>
      <c r="H376" s="80" t="str">
        <f t="shared" si="55"/>
        <v/>
      </c>
      <c r="I376" s="80" t="str">
        <f t="shared" si="56"/>
        <v/>
      </c>
      <c r="J376" s="117"/>
      <c r="K376" s="117"/>
      <c r="L376" s="117"/>
      <c r="M376" s="84"/>
      <c r="O376" s="75" t="str">
        <f t="shared" si="57"/>
        <v/>
      </c>
      <c r="P376" s="75" t="str">
        <f t="shared" si="58"/>
        <v/>
      </c>
      <c r="Q376" s="75" t="str">
        <f t="shared" si="59"/>
        <v/>
      </c>
      <c r="R376" s="75" t="str">
        <f t="shared" si="6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3"/>
        <v/>
      </c>
      <c r="E377" s="85"/>
      <c r="F377" s="80" t="str">
        <f t="shared" si="54"/>
        <v/>
      </c>
      <c r="G377" s="118"/>
      <c r="H377" s="80" t="str">
        <f t="shared" si="55"/>
        <v/>
      </c>
      <c r="I377" s="80" t="str">
        <f t="shared" si="56"/>
        <v/>
      </c>
      <c r="J377" s="117"/>
      <c r="K377" s="117"/>
      <c r="L377" s="117"/>
      <c r="M377" s="84"/>
      <c r="O377" s="75" t="str">
        <f t="shared" si="57"/>
        <v/>
      </c>
      <c r="P377" s="75" t="str">
        <f t="shared" si="58"/>
        <v/>
      </c>
      <c r="Q377" s="75" t="str">
        <f t="shared" si="59"/>
        <v/>
      </c>
      <c r="R377" s="75" t="str">
        <f t="shared" si="6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3"/>
        <v/>
      </c>
      <c r="E378" s="85"/>
      <c r="F378" s="80" t="str">
        <f t="shared" si="54"/>
        <v/>
      </c>
      <c r="G378" s="118"/>
      <c r="H378" s="80" t="str">
        <f t="shared" si="55"/>
        <v/>
      </c>
      <c r="I378" s="80" t="str">
        <f t="shared" si="56"/>
        <v/>
      </c>
      <c r="J378" s="117"/>
      <c r="K378" s="117"/>
      <c r="L378" s="117"/>
      <c r="M378" s="84"/>
      <c r="O378" s="75" t="str">
        <f t="shared" si="57"/>
        <v/>
      </c>
      <c r="P378" s="75" t="str">
        <f t="shared" si="58"/>
        <v/>
      </c>
      <c r="Q378" s="75" t="str">
        <f t="shared" si="59"/>
        <v/>
      </c>
      <c r="R378" s="75" t="str">
        <f t="shared" si="6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3"/>
        <v/>
      </c>
      <c r="E379" s="85"/>
      <c r="F379" s="80" t="str">
        <f t="shared" si="54"/>
        <v/>
      </c>
      <c r="G379" s="118"/>
      <c r="H379" s="80" t="str">
        <f t="shared" si="55"/>
        <v/>
      </c>
      <c r="I379" s="80" t="str">
        <f t="shared" si="56"/>
        <v/>
      </c>
      <c r="J379" s="117"/>
      <c r="K379" s="117"/>
      <c r="L379" s="117"/>
      <c r="M379" s="84"/>
      <c r="O379" s="75" t="str">
        <f t="shared" si="57"/>
        <v/>
      </c>
      <c r="P379" s="75" t="str">
        <f t="shared" si="58"/>
        <v/>
      </c>
      <c r="Q379" s="75" t="str">
        <f t="shared" si="59"/>
        <v/>
      </c>
      <c r="R379" s="75" t="str">
        <f t="shared" si="6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3"/>
        <v/>
      </c>
      <c r="E380" s="85"/>
      <c r="F380" s="80" t="str">
        <f t="shared" si="54"/>
        <v/>
      </c>
      <c r="G380" s="118"/>
      <c r="H380" s="80" t="str">
        <f t="shared" si="55"/>
        <v/>
      </c>
      <c r="I380" s="80" t="str">
        <f t="shared" si="56"/>
        <v/>
      </c>
      <c r="J380" s="117"/>
      <c r="K380" s="117"/>
      <c r="L380" s="117"/>
      <c r="M380" s="84"/>
      <c r="O380" s="75" t="str">
        <f t="shared" si="57"/>
        <v/>
      </c>
      <c r="P380" s="75" t="str">
        <f t="shared" si="58"/>
        <v/>
      </c>
      <c r="Q380" s="75" t="str">
        <f t="shared" si="59"/>
        <v/>
      </c>
      <c r="R380" s="75" t="str">
        <f t="shared" si="6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3"/>
        <v/>
      </c>
      <c r="E381" s="85"/>
      <c r="F381" s="80" t="str">
        <f t="shared" si="54"/>
        <v/>
      </c>
      <c r="G381" s="118"/>
      <c r="H381" s="80" t="str">
        <f t="shared" si="55"/>
        <v/>
      </c>
      <c r="I381" s="80" t="str">
        <f t="shared" si="56"/>
        <v/>
      </c>
      <c r="J381" s="117"/>
      <c r="K381" s="117"/>
      <c r="L381" s="117"/>
      <c r="M381" s="84"/>
      <c r="O381" s="75" t="str">
        <f t="shared" si="57"/>
        <v/>
      </c>
      <c r="P381" s="75" t="str">
        <f t="shared" si="58"/>
        <v/>
      </c>
      <c r="Q381" s="75" t="str">
        <f t="shared" si="59"/>
        <v/>
      </c>
      <c r="R381" s="75" t="str">
        <f t="shared" si="6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3"/>
        <v/>
      </c>
      <c r="E382" s="85"/>
      <c r="F382" s="80" t="str">
        <f t="shared" si="54"/>
        <v/>
      </c>
      <c r="G382" s="118"/>
      <c r="H382" s="80" t="str">
        <f t="shared" si="55"/>
        <v/>
      </c>
      <c r="I382" s="80" t="str">
        <f t="shared" si="56"/>
        <v/>
      </c>
      <c r="J382" s="117"/>
      <c r="K382" s="117"/>
      <c r="L382" s="117"/>
      <c r="M382" s="84"/>
      <c r="O382" s="75" t="str">
        <f t="shared" si="57"/>
        <v/>
      </c>
      <c r="P382" s="75" t="str">
        <f t="shared" si="58"/>
        <v/>
      </c>
      <c r="Q382" s="75" t="str">
        <f t="shared" si="59"/>
        <v/>
      </c>
      <c r="R382" s="75" t="str">
        <f t="shared" si="6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3"/>
        <v/>
      </c>
      <c r="E383" s="85"/>
      <c r="F383" s="80" t="str">
        <f t="shared" si="54"/>
        <v/>
      </c>
      <c r="G383" s="118"/>
      <c r="H383" s="80" t="str">
        <f t="shared" si="55"/>
        <v/>
      </c>
      <c r="I383" s="80" t="str">
        <f t="shared" si="56"/>
        <v/>
      </c>
      <c r="J383" s="117"/>
      <c r="K383" s="117"/>
      <c r="L383" s="117"/>
      <c r="M383" s="84"/>
      <c r="O383" s="75" t="str">
        <f t="shared" si="57"/>
        <v/>
      </c>
      <c r="P383" s="75" t="str">
        <f t="shared" si="58"/>
        <v/>
      </c>
      <c r="Q383" s="75" t="str">
        <f t="shared" si="59"/>
        <v/>
      </c>
      <c r="R383" s="75" t="str">
        <f t="shared" si="6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3"/>
        <v/>
      </c>
      <c r="E384" s="85"/>
      <c r="F384" s="80" t="str">
        <f t="shared" si="54"/>
        <v/>
      </c>
      <c r="G384" s="118"/>
      <c r="H384" s="80" t="str">
        <f t="shared" si="55"/>
        <v/>
      </c>
      <c r="I384" s="80" t="str">
        <f t="shared" si="56"/>
        <v/>
      </c>
      <c r="J384" s="117"/>
      <c r="K384" s="117"/>
      <c r="L384" s="117"/>
      <c r="M384" s="84"/>
      <c r="O384" s="75" t="str">
        <f t="shared" si="57"/>
        <v/>
      </c>
      <c r="P384" s="75" t="str">
        <f t="shared" si="58"/>
        <v/>
      </c>
      <c r="Q384" s="75" t="str">
        <f t="shared" si="59"/>
        <v/>
      </c>
      <c r="R384" s="75" t="str">
        <f t="shared" si="6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3"/>
        <v/>
      </c>
      <c r="E385" s="85"/>
      <c r="F385" s="80" t="str">
        <f t="shared" si="54"/>
        <v/>
      </c>
      <c r="G385" s="118"/>
      <c r="H385" s="80" t="str">
        <f t="shared" si="55"/>
        <v/>
      </c>
      <c r="I385" s="80" t="str">
        <f t="shared" si="56"/>
        <v/>
      </c>
      <c r="J385" s="117"/>
      <c r="K385" s="117"/>
      <c r="L385" s="117"/>
      <c r="M385" s="84"/>
      <c r="O385" s="75" t="str">
        <f t="shared" si="57"/>
        <v/>
      </c>
      <c r="P385" s="75" t="str">
        <f t="shared" si="58"/>
        <v/>
      </c>
      <c r="Q385" s="75" t="str">
        <f t="shared" si="59"/>
        <v/>
      </c>
      <c r="R385" s="75" t="str">
        <f t="shared" si="6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3"/>
        <v/>
      </c>
      <c r="E386" s="85"/>
      <c r="F386" s="80" t="str">
        <f t="shared" si="54"/>
        <v/>
      </c>
      <c r="G386" s="118"/>
      <c r="H386" s="80" t="str">
        <f t="shared" si="55"/>
        <v/>
      </c>
      <c r="I386" s="80" t="str">
        <f t="shared" si="56"/>
        <v/>
      </c>
      <c r="J386" s="117"/>
      <c r="K386" s="117"/>
      <c r="L386" s="117"/>
      <c r="M386" s="84"/>
      <c r="O386" s="75" t="str">
        <f t="shared" si="57"/>
        <v/>
      </c>
      <c r="P386" s="75" t="str">
        <f t="shared" si="58"/>
        <v/>
      </c>
      <c r="Q386" s="75" t="str">
        <f t="shared" si="59"/>
        <v/>
      </c>
      <c r="R386" s="75" t="str">
        <f t="shared" si="6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1">IFERROR(VLOOKUP(C387,$S$6:$T$24,2,FALSE),"")</f>
        <v/>
      </c>
      <c r="E387" s="85"/>
      <c r="F387" s="80" t="str">
        <f t="shared" si="54"/>
        <v/>
      </c>
      <c r="G387" s="118"/>
      <c r="H387" s="80" t="str">
        <f t="shared" si="55"/>
        <v/>
      </c>
      <c r="I387" s="80" t="str">
        <f t="shared" si="56"/>
        <v/>
      </c>
      <c r="J387" s="117"/>
      <c r="K387" s="117"/>
      <c r="L387" s="117"/>
      <c r="M387" s="84"/>
      <c r="O387" s="75" t="str">
        <f t="shared" si="57"/>
        <v/>
      </c>
      <c r="P387" s="75" t="str">
        <f t="shared" si="58"/>
        <v/>
      </c>
      <c r="Q387" s="75" t="str">
        <f t="shared" si="59"/>
        <v/>
      </c>
      <c r="R387" s="75" t="str">
        <f t="shared" si="6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1"/>
        <v/>
      </c>
      <c r="E388" s="85"/>
      <c r="F388" s="80" t="str">
        <f t="shared" ref="F388:F451" si="62">IFERROR(VLOOKUP(E388,$V$5:$X$129,2,FALSE),"")</f>
        <v/>
      </c>
      <c r="G388" s="118"/>
      <c r="H388" s="80" t="str">
        <f t="shared" ref="H388:H451" si="63">IFERROR(VLOOKUP(G388,$AB$6:$AC$327,2,FALSE),"")</f>
        <v/>
      </c>
      <c r="I388" s="80" t="str">
        <f t="shared" ref="I388:I451" si="64">IFERROR(VLOOKUP(G388,$AB$6:$AF$327,3,FALSE),"")</f>
        <v/>
      </c>
      <c r="J388" s="117"/>
      <c r="K388" s="117"/>
      <c r="L388" s="117"/>
      <c r="M388" s="84"/>
      <c r="O388" s="75" t="str">
        <f t="shared" ref="O388:O451" si="65">LEFT(E388,3)</f>
        <v/>
      </c>
      <c r="P388" s="75" t="str">
        <f t="shared" ref="P388:P451" si="66">LEFT(E388,2)</f>
        <v/>
      </c>
      <c r="Q388" s="75" t="str">
        <f t="shared" ref="Q388:Q451" si="67">LEFT(C388,3)</f>
        <v/>
      </c>
      <c r="R388" s="75" t="str">
        <f t="shared" ref="R388:R451" si="68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1"/>
        <v/>
      </c>
      <c r="E389" s="85"/>
      <c r="F389" s="80" t="str">
        <f t="shared" si="62"/>
        <v/>
      </c>
      <c r="G389" s="118"/>
      <c r="H389" s="80" t="str">
        <f t="shared" si="63"/>
        <v/>
      </c>
      <c r="I389" s="80" t="str">
        <f t="shared" si="64"/>
        <v/>
      </c>
      <c r="J389" s="117"/>
      <c r="K389" s="117"/>
      <c r="L389" s="117"/>
      <c r="M389" s="84"/>
      <c r="O389" s="75" t="str">
        <f t="shared" si="65"/>
        <v/>
      </c>
      <c r="P389" s="75" t="str">
        <f t="shared" si="66"/>
        <v/>
      </c>
      <c r="Q389" s="75" t="str">
        <f t="shared" si="67"/>
        <v/>
      </c>
      <c r="R389" s="75" t="str">
        <f t="shared" si="6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1"/>
        <v/>
      </c>
      <c r="E390" s="85"/>
      <c r="F390" s="80" t="str">
        <f t="shared" si="62"/>
        <v/>
      </c>
      <c r="G390" s="118"/>
      <c r="H390" s="80" t="str">
        <f t="shared" si="63"/>
        <v/>
      </c>
      <c r="I390" s="80" t="str">
        <f t="shared" si="64"/>
        <v/>
      </c>
      <c r="J390" s="117"/>
      <c r="K390" s="117"/>
      <c r="L390" s="117"/>
      <c r="M390" s="84"/>
      <c r="O390" s="75" t="str">
        <f t="shared" si="65"/>
        <v/>
      </c>
      <c r="P390" s="75" t="str">
        <f t="shared" si="66"/>
        <v/>
      </c>
      <c r="Q390" s="75" t="str">
        <f t="shared" si="67"/>
        <v/>
      </c>
      <c r="R390" s="75" t="str">
        <f t="shared" si="6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1"/>
        <v/>
      </c>
      <c r="E391" s="85"/>
      <c r="F391" s="80" t="str">
        <f t="shared" si="62"/>
        <v/>
      </c>
      <c r="G391" s="118"/>
      <c r="H391" s="80" t="str">
        <f t="shared" si="63"/>
        <v/>
      </c>
      <c r="I391" s="80" t="str">
        <f t="shared" si="64"/>
        <v/>
      </c>
      <c r="J391" s="117"/>
      <c r="K391" s="117"/>
      <c r="L391" s="117"/>
      <c r="M391" s="84"/>
      <c r="O391" s="75" t="str">
        <f t="shared" si="65"/>
        <v/>
      </c>
      <c r="P391" s="75" t="str">
        <f t="shared" si="66"/>
        <v/>
      </c>
      <c r="Q391" s="75" t="str">
        <f t="shared" si="67"/>
        <v/>
      </c>
      <c r="R391" s="75" t="str">
        <f t="shared" si="68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1"/>
        <v/>
      </c>
      <c r="E392" s="85"/>
      <c r="F392" s="80" t="str">
        <f t="shared" si="62"/>
        <v/>
      </c>
      <c r="G392" s="118"/>
      <c r="H392" s="80" t="str">
        <f t="shared" si="63"/>
        <v/>
      </c>
      <c r="I392" s="80" t="str">
        <f t="shared" si="64"/>
        <v/>
      </c>
      <c r="J392" s="117"/>
      <c r="K392" s="117"/>
      <c r="L392" s="117"/>
      <c r="M392" s="84"/>
      <c r="O392" s="75" t="str">
        <f t="shared" si="65"/>
        <v/>
      </c>
      <c r="P392" s="75" t="str">
        <f t="shared" si="66"/>
        <v/>
      </c>
      <c r="Q392" s="75" t="str">
        <f t="shared" si="67"/>
        <v/>
      </c>
      <c r="R392" s="75" t="str">
        <f t="shared" si="68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1"/>
        <v/>
      </c>
      <c r="E393" s="85"/>
      <c r="F393" s="80" t="str">
        <f t="shared" si="62"/>
        <v/>
      </c>
      <c r="G393" s="118"/>
      <c r="H393" s="80" t="str">
        <f t="shared" si="63"/>
        <v/>
      </c>
      <c r="I393" s="80" t="str">
        <f t="shared" si="64"/>
        <v/>
      </c>
      <c r="J393" s="117"/>
      <c r="K393" s="117"/>
      <c r="L393" s="117"/>
      <c r="M393" s="84"/>
      <c r="O393" s="75" t="str">
        <f t="shared" si="65"/>
        <v/>
      </c>
      <c r="P393" s="75" t="str">
        <f t="shared" si="66"/>
        <v/>
      </c>
      <c r="Q393" s="75" t="str">
        <f t="shared" si="67"/>
        <v/>
      </c>
      <c r="R393" s="75" t="str">
        <f t="shared" si="68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1"/>
        <v/>
      </c>
      <c r="E394" s="85"/>
      <c r="F394" s="80" t="str">
        <f t="shared" si="62"/>
        <v/>
      </c>
      <c r="G394" s="118"/>
      <c r="H394" s="80" t="str">
        <f t="shared" si="63"/>
        <v/>
      </c>
      <c r="I394" s="80" t="str">
        <f t="shared" si="64"/>
        <v/>
      </c>
      <c r="J394" s="117"/>
      <c r="K394" s="117"/>
      <c r="L394" s="117"/>
      <c r="M394" s="84"/>
      <c r="O394" s="75" t="str">
        <f t="shared" si="65"/>
        <v/>
      </c>
      <c r="P394" s="75" t="str">
        <f t="shared" si="66"/>
        <v/>
      </c>
      <c r="Q394" s="75" t="str">
        <f t="shared" si="67"/>
        <v/>
      </c>
      <c r="R394" s="75" t="str">
        <f t="shared" si="68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1"/>
        <v/>
      </c>
      <c r="E395" s="85"/>
      <c r="F395" s="80" t="str">
        <f t="shared" si="62"/>
        <v/>
      </c>
      <c r="G395" s="118"/>
      <c r="H395" s="80" t="str">
        <f t="shared" si="63"/>
        <v/>
      </c>
      <c r="I395" s="80" t="str">
        <f t="shared" si="64"/>
        <v/>
      </c>
      <c r="J395" s="117"/>
      <c r="K395" s="117"/>
      <c r="L395" s="117"/>
      <c r="M395" s="84"/>
      <c r="O395" s="75" t="str">
        <f t="shared" si="65"/>
        <v/>
      </c>
      <c r="P395" s="75" t="str">
        <f t="shared" si="66"/>
        <v/>
      </c>
      <c r="Q395" s="75" t="str">
        <f t="shared" si="67"/>
        <v/>
      </c>
      <c r="R395" s="75" t="str">
        <f t="shared" si="68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1"/>
        <v/>
      </c>
      <c r="E396" s="85"/>
      <c r="F396" s="80" t="str">
        <f t="shared" si="62"/>
        <v/>
      </c>
      <c r="G396" s="118"/>
      <c r="H396" s="80" t="str">
        <f t="shared" si="63"/>
        <v/>
      </c>
      <c r="I396" s="80" t="str">
        <f t="shared" si="64"/>
        <v/>
      </c>
      <c r="J396" s="117"/>
      <c r="K396" s="117"/>
      <c r="L396" s="117"/>
      <c r="M396" s="84"/>
      <c r="O396" s="75" t="str">
        <f t="shared" si="65"/>
        <v/>
      </c>
      <c r="P396" s="75" t="str">
        <f t="shared" si="66"/>
        <v/>
      </c>
      <c r="Q396" s="75" t="str">
        <f t="shared" si="67"/>
        <v/>
      </c>
      <c r="R396" s="75" t="str">
        <f t="shared" si="68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1"/>
        <v/>
      </c>
      <c r="E397" s="85"/>
      <c r="F397" s="80" t="str">
        <f t="shared" si="62"/>
        <v/>
      </c>
      <c r="G397" s="118"/>
      <c r="H397" s="80" t="str">
        <f t="shared" si="63"/>
        <v/>
      </c>
      <c r="I397" s="80" t="str">
        <f t="shared" si="64"/>
        <v/>
      </c>
      <c r="J397" s="117"/>
      <c r="K397" s="117"/>
      <c r="L397" s="117"/>
      <c r="M397" s="84"/>
      <c r="O397" s="75" t="str">
        <f t="shared" si="65"/>
        <v/>
      </c>
      <c r="P397" s="75" t="str">
        <f t="shared" si="66"/>
        <v/>
      </c>
      <c r="Q397" s="75" t="str">
        <f t="shared" si="67"/>
        <v/>
      </c>
      <c r="R397" s="75" t="str">
        <f t="shared" si="68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1"/>
        <v/>
      </c>
      <c r="E398" s="85"/>
      <c r="F398" s="80" t="str">
        <f t="shared" si="62"/>
        <v/>
      </c>
      <c r="G398" s="118"/>
      <c r="H398" s="80" t="str">
        <f t="shared" si="63"/>
        <v/>
      </c>
      <c r="I398" s="80" t="str">
        <f t="shared" si="64"/>
        <v/>
      </c>
      <c r="J398" s="117"/>
      <c r="K398" s="117"/>
      <c r="L398" s="117"/>
      <c r="M398" s="84"/>
      <c r="O398" s="75" t="str">
        <f t="shared" si="65"/>
        <v/>
      </c>
      <c r="P398" s="75" t="str">
        <f t="shared" si="66"/>
        <v/>
      </c>
      <c r="Q398" s="75" t="str">
        <f t="shared" si="67"/>
        <v/>
      </c>
      <c r="R398" s="75" t="str">
        <f t="shared" si="68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1"/>
        <v/>
      </c>
      <c r="E399" s="85"/>
      <c r="F399" s="80" t="str">
        <f t="shared" si="62"/>
        <v/>
      </c>
      <c r="G399" s="118"/>
      <c r="H399" s="80" t="str">
        <f t="shared" si="63"/>
        <v/>
      </c>
      <c r="I399" s="80" t="str">
        <f t="shared" si="64"/>
        <v/>
      </c>
      <c r="J399" s="117"/>
      <c r="K399" s="117"/>
      <c r="L399" s="117"/>
      <c r="M399" s="84"/>
      <c r="O399" s="75" t="str">
        <f t="shared" si="65"/>
        <v/>
      </c>
      <c r="P399" s="75" t="str">
        <f t="shared" si="66"/>
        <v/>
      </c>
      <c r="Q399" s="75" t="str">
        <f t="shared" si="67"/>
        <v/>
      </c>
      <c r="R399" s="75" t="str">
        <f t="shared" si="68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1"/>
        <v/>
      </c>
      <c r="E400" s="85"/>
      <c r="F400" s="80" t="str">
        <f t="shared" si="62"/>
        <v/>
      </c>
      <c r="G400" s="118"/>
      <c r="H400" s="80" t="str">
        <f t="shared" si="63"/>
        <v/>
      </c>
      <c r="I400" s="80" t="str">
        <f t="shared" si="64"/>
        <v/>
      </c>
      <c r="J400" s="117"/>
      <c r="K400" s="117"/>
      <c r="L400" s="117"/>
      <c r="M400" s="84"/>
      <c r="O400" s="75" t="str">
        <f t="shared" si="65"/>
        <v/>
      </c>
      <c r="P400" s="75" t="str">
        <f t="shared" si="66"/>
        <v/>
      </c>
      <c r="Q400" s="75" t="str">
        <f t="shared" si="67"/>
        <v/>
      </c>
      <c r="R400" s="75" t="str">
        <f t="shared" si="68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1"/>
        <v/>
      </c>
      <c r="E401" s="85"/>
      <c r="F401" s="80" t="str">
        <f t="shared" si="62"/>
        <v/>
      </c>
      <c r="G401" s="118"/>
      <c r="H401" s="80" t="str">
        <f t="shared" si="63"/>
        <v/>
      </c>
      <c r="I401" s="80" t="str">
        <f t="shared" si="64"/>
        <v/>
      </c>
      <c r="J401" s="117"/>
      <c r="K401" s="117"/>
      <c r="L401" s="117"/>
      <c r="M401" s="84"/>
      <c r="O401" s="75" t="str">
        <f t="shared" si="65"/>
        <v/>
      </c>
      <c r="P401" s="75" t="str">
        <f t="shared" si="66"/>
        <v/>
      </c>
      <c r="Q401" s="75" t="str">
        <f t="shared" si="67"/>
        <v/>
      </c>
      <c r="R401" s="75" t="str">
        <f t="shared" si="68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1"/>
        <v/>
      </c>
      <c r="E402" s="85"/>
      <c r="F402" s="80" t="str">
        <f t="shared" si="62"/>
        <v/>
      </c>
      <c r="G402" s="118"/>
      <c r="H402" s="80" t="str">
        <f t="shared" si="63"/>
        <v/>
      </c>
      <c r="I402" s="80" t="str">
        <f t="shared" si="64"/>
        <v/>
      </c>
      <c r="J402" s="117"/>
      <c r="K402" s="117"/>
      <c r="L402" s="117"/>
      <c r="M402" s="84"/>
      <c r="O402" s="75" t="str">
        <f t="shared" si="65"/>
        <v/>
      </c>
      <c r="P402" s="75" t="str">
        <f t="shared" si="66"/>
        <v/>
      </c>
      <c r="Q402" s="75" t="str">
        <f t="shared" si="67"/>
        <v/>
      </c>
      <c r="R402" s="75" t="str">
        <f t="shared" si="68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1"/>
        <v/>
      </c>
      <c r="E403" s="85"/>
      <c r="F403" s="80" t="str">
        <f t="shared" si="62"/>
        <v/>
      </c>
      <c r="G403" s="118"/>
      <c r="H403" s="80" t="str">
        <f t="shared" si="63"/>
        <v/>
      </c>
      <c r="I403" s="80" t="str">
        <f t="shared" si="64"/>
        <v/>
      </c>
      <c r="J403" s="117"/>
      <c r="K403" s="117"/>
      <c r="L403" s="117"/>
      <c r="M403" s="84"/>
      <c r="O403" s="75" t="str">
        <f t="shared" si="65"/>
        <v/>
      </c>
      <c r="P403" s="75" t="str">
        <f t="shared" si="66"/>
        <v/>
      </c>
      <c r="Q403" s="75" t="str">
        <f t="shared" si="67"/>
        <v/>
      </c>
      <c r="R403" s="75" t="str">
        <f t="shared" si="68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1"/>
        <v/>
      </c>
      <c r="E404" s="85"/>
      <c r="F404" s="80" t="str">
        <f t="shared" si="62"/>
        <v/>
      </c>
      <c r="G404" s="118"/>
      <c r="H404" s="80" t="str">
        <f t="shared" si="63"/>
        <v/>
      </c>
      <c r="I404" s="80" t="str">
        <f t="shared" si="64"/>
        <v/>
      </c>
      <c r="J404" s="117"/>
      <c r="K404" s="117"/>
      <c r="L404" s="117"/>
      <c r="M404" s="84"/>
      <c r="O404" s="75" t="str">
        <f t="shared" si="65"/>
        <v/>
      </c>
      <c r="P404" s="75" t="str">
        <f t="shared" si="66"/>
        <v/>
      </c>
      <c r="Q404" s="75" t="str">
        <f t="shared" si="67"/>
        <v/>
      </c>
      <c r="R404" s="75" t="str">
        <f t="shared" si="68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1"/>
        <v/>
      </c>
      <c r="E405" s="85"/>
      <c r="F405" s="80" t="str">
        <f t="shared" si="62"/>
        <v/>
      </c>
      <c r="G405" s="118"/>
      <c r="H405" s="80" t="str">
        <f t="shared" si="63"/>
        <v/>
      </c>
      <c r="I405" s="80" t="str">
        <f t="shared" si="64"/>
        <v/>
      </c>
      <c r="J405" s="117"/>
      <c r="K405" s="117"/>
      <c r="L405" s="117"/>
      <c r="M405" s="84"/>
      <c r="O405" s="75" t="str">
        <f t="shared" si="65"/>
        <v/>
      </c>
      <c r="P405" s="75" t="str">
        <f t="shared" si="66"/>
        <v/>
      </c>
      <c r="Q405" s="75" t="str">
        <f t="shared" si="67"/>
        <v/>
      </c>
      <c r="R405" s="75" t="str">
        <f t="shared" si="68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1"/>
        <v/>
      </c>
      <c r="E406" s="85"/>
      <c r="F406" s="80" t="str">
        <f t="shared" si="62"/>
        <v/>
      </c>
      <c r="G406" s="118"/>
      <c r="H406" s="80" t="str">
        <f t="shared" si="63"/>
        <v/>
      </c>
      <c r="I406" s="80" t="str">
        <f t="shared" si="64"/>
        <v/>
      </c>
      <c r="J406" s="117"/>
      <c r="K406" s="117"/>
      <c r="L406" s="117"/>
      <c r="M406" s="84"/>
      <c r="O406" s="75" t="str">
        <f t="shared" si="65"/>
        <v/>
      </c>
      <c r="P406" s="75" t="str">
        <f t="shared" si="66"/>
        <v/>
      </c>
      <c r="Q406" s="75" t="str">
        <f t="shared" si="67"/>
        <v/>
      </c>
      <c r="R406" s="75" t="str">
        <f t="shared" si="68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1"/>
        <v/>
      </c>
      <c r="E407" s="85"/>
      <c r="F407" s="80" t="str">
        <f t="shared" si="62"/>
        <v/>
      </c>
      <c r="G407" s="118"/>
      <c r="H407" s="80" t="str">
        <f t="shared" si="63"/>
        <v/>
      </c>
      <c r="I407" s="80" t="str">
        <f t="shared" si="64"/>
        <v/>
      </c>
      <c r="J407" s="117"/>
      <c r="K407" s="117"/>
      <c r="L407" s="117"/>
      <c r="M407" s="84"/>
      <c r="O407" s="75" t="str">
        <f t="shared" si="65"/>
        <v/>
      </c>
      <c r="P407" s="75" t="str">
        <f t="shared" si="66"/>
        <v/>
      </c>
      <c r="Q407" s="75" t="str">
        <f t="shared" si="67"/>
        <v/>
      </c>
      <c r="R407" s="75" t="str">
        <f t="shared" si="68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1"/>
        <v/>
      </c>
      <c r="E408" s="85"/>
      <c r="F408" s="80" t="str">
        <f t="shared" si="62"/>
        <v/>
      </c>
      <c r="G408" s="118"/>
      <c r="H408" s="80" t="str">
        <f t="shared" si="63"/>
        <v/>
      </c>
      <c r="I408" s="80" t="str">
        <f t="shared" si="64"/>
        <v/>
      </c>
      <c r="J408" s="117"/>
      <c r="K408" s="117"/>
      <c r="L408" s="117"/>
      <c r="M408" s="84"/>
      <c r="O408" s="75" t="str">
        <f t="shared" si="65"/>
        <v/>
      </c>
      <c r="P408" s="75" t="str">
        <f t="shared" si="66"/>
        <v/>
      </c>
      <c r="Q408" s="75" t="str">
        <f t="shared" si="67"/>
        <v/>
      </c>
      <c r="R408" s="75" t="str">
        <f t="shared" si="68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1"/>
        <v/>
      </c>
      <c r="E409" s="85"/>
      <c r="F409" s="80" t="str">
        <f t="shared" si="62"/>
        <v/>
      </c>
      <c r="G409" s="118"/>
      <c r="H409" s="80" t="str">
        <f t="shared" si="63"/>
        <v/>
      </c>
      <c r="I409" s="80" t="str">
        <f t="shared" si="64"/>
        <v/>
      </c>
      <c r="J409" s="117"/>
      <c r="K409" s="117"/>
      <c r="L409" s="117"/>
      <c r="M409" s="84"/>
      <c r="O409" s="75" t="str">
        <f t="shared" si="65"/>
        <v/>
      </c>
      <c r="P409" s="75" t="str">
        <f t="shared" si="66"/>
        <v/>
      </c>
      <c r="Q409" s="75" t="str">
        <f t="shared" si="67"/>
        <v/>
      </c>
      <c r="R409" s="75" t="str">
        <f t="shared" si="68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1"/>
        <v/>
      </c>
      <c r="E410" s="85"/>
      <c r="F410" s="80" t="str">
        <f t="shared" si="62"/>
        <v/>
      </c>
      <c r="G410" s="118"/>
      <c r="H410" s="80" t="str">
        <f t="shared" si="63"/>
        <v/>
      </c>
      <c r="I410" s="80" t="str">
        <f t="shared" si="64"/>
        <v/>
      </c>
      <c r="J410" s="117"/>
      <c r="K410" s="117"/>
      <c r="L410" s="117"/>
      <c r="M410" s="84"/>
      <c r="O410" s="75" t="str">
        <f t="shared" si="65"/>
        <v/>
      </c>
      <c r="P410" s="75" t="str">
        <f t="shared" si="66"/>
        <v/>
      </c>
      <c r="Q410" s="75" t="str">
        <f t="shared" si="67"/>
        <v/>
      </c>
      <c r="R410" s="75" t="str">
        <f t="shared" si="68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1"/>
        <v/>
      </c>
      <c r="E411" s="85"/>
      <c r="F411" s="80" t="str">
        <f t="shared" si="62"/>
        <v/>
      </c>
      <c r="G411" s="118"/>
      <c r="H411" s="80" t="str">
        <f t="shared" si="63"/>
        <v/>
      </c>
      <c r="I411" s="80" t="str">
        <f t="shared" si="64"/>
        <v/>
      </c>
      <c r="J411" s="117"/>
      <c r="K411" s="117"/>
      <c r="L411" s="117"/>
      <c r="M411" s="84"/>
      <c r="O411" s="75" t="str">
        <f t="shared" si="65"/>
        <v/>
      </c>
      <c r="P411" s="75" t="str">
        <f t="shared" si="66"/>
        <v/>
      </c>
      <c r="Q411" s="75" t="str">
        <f t="shared" si="67"/>
        <v/>
      </c>
      <c r="R411" s="75" t="str">
        <f t="shared" si="68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1"/>
        <v/>
      </c>
      <c r="E412" s="85"/>
      <c r="F412" s="80" t="str">
        <f t="shared" si="62"/>
        <v/>
      </c>
      <c r="G412" s="118"/>
      <c r="H412" s="80" t="str">
        <f t="shared" si="63"/>
        <v/>
      </c>
      <c r="I412" s="80" t="str">
        <f t="shared" si="64"/>
        <v/>
      </c>
      <c r="J412" s="117"/>
      <c r="K412" s="117"/>
      <c r="L412" s="117"/>
      <c r="M412" s="84"/>
      <c r="O412" s="75" t="str">
        <f t="shared" si="65"/>
        <v/>
      </c>
      <c r="P412" s="75" t="str">
        <f t="shared" si="66"/>
        <v/>
      </c>
      <c r="Q412" s="75" t="str">
        <f t="shared" si="67"/>
        <v/>
      </c>
      <c r="R412" s="75" t="str">
        <f t="shared" si="68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1"/>
        <v/>
      </c>
      <c r="E413" s="85"/>
      <c r="F413" s="80" t="str">
        <f t="shared" si="62"/>
        <v/>
      </c>
      <c r="G413" s="118"/>
      <c r="H413" s="80" t="str">
        <f t="shared" si="63"/>
        <v/>
      </c>
      <c r="I413" s="80" t="str">
        <f t="shared" si="64"/>
        <v/>
      </c>
      <c r="J413" s="117"/>
      <c r="K413" s="117"/>
      <c r="L413" s="117"/>
      <c r="M413" s="84"/>
      <c r="O413" s="75" t="str">
        <f t="shared" si="65"/>
        <v/>
      </c>
      <c r="P413" s="75" t="str">
        <f t="shared" si="66"/>
        <v/>
      </c>
      <c r="Q413" s="75" t="str">
        <f t="shared" si="67"/>
        <v/>
      </c>
      <c r="R413" s="75" t="str">
        <f t="shared" si="68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1"/>
        <v/>
      </c>
      <c r="E414" s="85"/>
      <c r="F414" s="80" t="str">
        <f t="shared" si="62"/>
        <v/>
      </c>
      <c r="G414" s="118"/>
      <c r="H414" s="80" t="str">
        <f t="shared" si="63"/>
        <v/>
      </c>
      <c r="I414" s="80" t="str">
        <f t="shared" si="64"/>
        <v/>
      </c>
      <c r="J414" s="117"/>
      <c r="K414" s="117"/>
      <c r="L414" s="117"/>
      <c r="M414" s="84"/>
      <c r="O414" s="75" t="str">
        <f t="shared" si="65"/>
        <v/>
      </c>
      <c r="P414" s="75" t="str">
        <f t="shared" si="66"/>
        <v/>
      </c>
      <c r="Q414" s="75" t="str">
        <f t="shared" si="67"/>
        <v/>
      </c>
      <c r="R414" s="75" t="str">
        <f t="shared" si="68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1"/>
        <v/>
      </c>
      <c r="E415" s="85"/>
      <c r="F415" s="80" t="str">
        <f t="shared" si="62"/>
        <v/>
      </c>
      <c r="G415" s="118"/>
      <c r="H415" s="80" t="str">
        <f t="shared" si="63"/>
        <v/>
      </c>
      <c r="I415" s="80" t="str">
        <f t="shared" si="64"/>
        <v/>
      </c>
      <c r="J415" s="117"/>
      <c r="K415" s="117"/>
      <c r="L415" s="117"/>
      <c r="M415" s="84"/>
      <c r="O415" s="75" t="str">
        <f t="shared" si="65"/>
        <v/>
      </c>
      <c r="P415" s="75" t="str">
        <f t="shared" si="66"/>
        <v/>
      </c>
      <c r="Q415" s="75" t="str">
        <f t="shared" si="67"/>
        <v/>
      </c>
      <c r="R415" s="75" t="str">
        <f t="shared" si="68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1"/>
        <v/>
      </c>
      <c r="E416" s="85"/>
      <c r="F416" s="80" t="str">
        <f t="shared" si="62"/>
        <v/>
      </c>
      <c r="G416" s="118"/>
      <c r="H416" s="80" t="str">
        <f t="shared" si="63"/>
        <v/>
      </c>
      <c r="I416" s="80" t="str">
        <f t="shared" si="64"/>
        <v/>
      </c>
      <c r="J416" s="117"/>
      <c r="K416" s="117"/>
      <c r="L416" s="117"/>
      <c r="M416" s="84"/>
      <c r="O416" s="75" t="str">
        <f t="shared" si="65"/>
        <v/>
      </c>
      <c r="P416" s="75" t="str">
        <f t="shared" si="66"/>
        <v/>
      </c>
      <c r="Q416" s="75" t="str">
        <f t="shared" si="67"/>
        <v/>
      </c>
      <c r="R416" s="75" t="str">
        <f t="shared" si="68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1"/>
        <v/>
      </c>
      <c r="E417" s="85"/>
      <c r="F417" s="80" t="str">
        <f t="shared" si="62"/>
        <v/>
      </c>
      <c r="G417" s="118"/>
      <c r="H417" s="80" t="str">
        <f t="shared" si="63"/>
        <v/>
      </c>
      <c r="I417" s="80" t="str">
        <f t="shared" si="64"/>
        <v/>
      </c>
      <c r="J417" s="117"/>
      <c r="K417" s="117"/>
      <c r="L417" s="117"/>
      <c r="M417" s="84"/>
      <c r="O417" s="75" t="str">
        <f t="shared" si="65"/>
        <v/>
      </c>
      <c r="P417" s="75" t="str">
        <f t="shared" si="66"/>
        <v/>
      </c>
      <c r="Q417" s="75" t="str">
        <f t="shared" si="67"/>
        <v/>
      </c>
      <c r="R417" s="75" t="str">
        <f t="shared" si="68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1"/>
        <v/>
      </c>
      <c r="E418" s="85"/>
      <c r="F418" s="80" t="str">
        <f t="shared" si="62"/>
        <v/>
      </c>
      <c r="G418" s="118"/>
      <c r="H418" s="80" t="str">
        <f t="shared" si="63"/>
        <v/>
      </c>
      <c r="I418" s="80" t="str">
        <f t="shared" si="64"/>
        <v/>
      </c>
      <c r="J418" s="117"/>
      <c r="K418" s="117"/>
      <c r="L418" s="117"/>
      <c r="M418" s="84"/>
      <c r="O418" s="75" t="str">
        <f t="shared" si="65"/>
        <v/>
      </c>
      <c r="P418" s="75" t="str">
        <f t="shared" si="66"/>
        <v/>
      </c>
      <c r="Q418" s="75" t="str">
        <f t="shared" si="67"/>
        <v/>
      </c>
      <c r="R418" s="75" t="str">
        <f t="shared" si="6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1"/>
        <v/>
      </c>
      <c r="E419" s="85"/>
      <c r="F419" s="80" t="str">
        <f t="shared" si="62"/>
        <v/>
      </c>
      <c r="G419" s="118"/>
      <c r="H419" s="80" t="str">
        <f t="shared" si="63"/>
        <v/>
      </c>
      <c r="I419" s="80" t="str">
        <f t="shared" si="64"/>
        <v/>
      </c>
      <c r="J419" s="117"/>
      <c r="K419" s="117"/>
      <c r="L419" s="117"/>
      <c r="M419" s="84"/>
      <c r="O419" s="75" t="str">
        <f t="shared" si="65"/>
        <v/>
      </c>
      <c r="P419" s="75" t="str">
        <f t="shared" si="66"/>
        <v/>
      </c>
      <c r="Q419" s="75" t="str">
        <f t="shared" si="67"/>
        <v/>
      </c>
      <c r="R419" s="75" t="str">
        <f t="shared" si="6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1"/>
        <v/>
      </c>
      <c r="E420" s="85"/>
      <c r="F420" s="80" t="str">
        <f t="shared" si="62"/>
        <v/>
      </c>
      <c r="G420" s="118"/>
      <c r="H420" s="80" t="str">
        <f t="shared" si="63"/>
        <v/>
      </c>
      <c r="I420" s="80" t="str">
        <f t="shared" si="64"/>
        <v/>
      </c>
      <c r="J420" s="117"/>
      <c r="K420" s="117"/>
      <c r="L420" s="117"/>
      <c r="M420" s="84"/>
      <c r="O420" s="75" t="str">
        <f t="shared" si="65"/>
        <v/>
      </c>
      <c r="P420" s="75" t="str">
        <f t="shared" si="66"/>
        <v/>
      </c>
      <c r="Q420" s="75" t="str">
        <f t="shared" si="67"/>
        <v/>
      </c>
      <c r="R420" s="75" t="str">
        <f t="shared" si="6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1"/>
        <v/>
      </c>
      <c r="E421" s="85"/>
      <c r="F421" s="80" t="str">
        <f t="shared" si="62"/>
        <v/>
      </c>
      <c r="G421" s="118"/>
      <c r="H421" s="80" t="str">
        <f t="shared" si="63"/>
        <v/>
      </c>
      <c r="I421" s="80" t="str">
        <f t="shared" si="64"/>
        <v/>
      </c>
      <c r="J421" s="117"/>
      <c r="K421" s="117"/>
      <c r="L421" s="117"/>
      <c r="M421" s="84"/>
      <c r="O421" s="75" t="str">
        <f t="shared" si="65"/>
        <v/>
      </c>
      <c r="P421" s="75" t="str">
        <f t="shared" si="66"/>
        <v/>
      </c>
      <c r="Q421" s="75" t="str">
        <f t="shared" si="67"/>
        <v/>
      </c>
      <c r="R421" s="75" t="str">
        <f t="shared" si="6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1"/>
        <v/>
      </c>
      <c r="E422" s="85"/>
      <c r="F422" s="80" t="str">
        <f t="shared" si="62"/>
        <v/>
      </c>
      <c r="G422" s="118"/>
      <c r="H422" s="80" t="str">
        <f t="shared" si="63"/>
        <v/>
      </c>
      <c r="I422" s="80" t="str">
        <f t="shared" si="64"/>
        <v/>
      </c>
      <c r="J422" s="117"/>
      <c r="K422" s="117"/>
      <c r="L422" s="117"/>
      <c r="M422" s="84"/>
      <c r="O422" s="75" t="str">
        <f t="shared" si="65"/>
        <v/>
      </c>
      <c r="P422" s="75" t="str">
        <f t="shared" si="66"/>
        <v/>
      </c>
      <c r="Q422" s="75" t="str">
        <f t="shared" si="67"/>
        <v/>
      </c>
      <c r="R422" s="75" t="str">
        <f t="shared" si="6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1"/>
        <v/>
      </c>
      <c r="E423" s="85"/>
      <c r="F423" s="80" t="str">
        <f t="shared" si="62"/>
        <v/>
      </c>
      <c r="G423" s="118"/>
      <c r="H423" s="80" t="str">
        <f t="shared" si="63"/>
        <v/>
      </c>
      <c r="I423" s="80" t="str">
        <f t="shared" si="64"/>
        <v/>
      </c>
      <c r="J423" s="117"/>
      <c r="K423" s="117"/>
      <c r="L423" s="117"/>
      <c r="M423" s="84"/>
      <c r="O423" s="75" t="str">
        <f t="shared" si="65"/>
        <v/>
      </c>
      <c r="P423" s="75" t="str">
        <f t="shared" si="66"/>
        <v/>
      </c>
      <c r="Q423" s="75" t="str">
        <f t="shared" si="67"/>
        <v/>
      </c>
      <c r="R423" s="75" t="str">
        <f t="shared" si="6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1"/>
        <v/>
      </c>
      <c r="E424" s="85"/>
      <c r="F424" s="80" t="str">
        <f t="shared" si="62"/>
        <v/>
      </c>
      <c r="G424" s="118"/>
      <c r="H424" s="80" t="str">
        <f t="shared" si="63"/>
        <v/>
      </c>
      <c r="I424" s="80" t="str">
        <f t="shared" si="64"/>
        <v/>
      </c>
      <c r="J424" s="117"/>
      <c r="K424" s="117"/>
      <c r="L424" s="117"/>
      <c r="M424" s="84"/>
      <c r="O424" s="75" t="str">
        <f t="shared" si="65"/>
        <v/>
      </c>
      <c r="P424" s="75" t="str">
        <f t="shared" si="66"/>
        <v/>
      </c>
      <c r="Q424" s="75" t="str">
        <f t="shared" si="67"/>
        <v/>
      </c>
      <c r="R424" s="75" t="str">
        <f t="shared" si="6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1"/>
        <v/>
      </c>
      <c r="E425" s="85"/>
      <c r="F425" s="80" t="str">
        <f t="shared" si="62"/>
        <v/>
      </c>
      <c r="G425" s="118"/>
      <c r="H425" s="80" t="str">
        <f t="shared" si="63"/>
        <v/>
      </c>
      <c r="I425" s="80" t="str">
        <f t="shared" si="64"/>
        <v/>
      </c>
      <c r="J425" s="117"/>
      <c r="K425" s="117"/>
      <c r="L425" s="117"/>
      <c r="M425" s="84"/>
      <c r="O425" s="75" t="str">
        <f t="shared" si="65"/>
        <v/>
      </c>
      <c r="P425" s="75" t="str">
        <f t="shared" si="66"/>
        <v/>
      </c>
      <c r="Q425" s="75" t="str">
        <f t="shared" si="67"/>
        <v/>
      </c>
      <c r="R425" s="75" t="str">
        <f t="shared" si="6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1"/>
        <v/>
      </c>
      <c r="E426" s="85"/>
      <c r="F426" s="80" t="str">
        <f t="shared" si="62"/>
        <v/>
      </c>
      <c r="G426" s="118"/>
      <c r="H426" s="80" t="str">
        <f t="shared" si="63"/>
        <v/>
      </c>
      <c r="I426" s="80" t="str">
        <f t="shared" si="64"/>
        <v/>
      </c>
      <c r="J426" s="117"/>
      <c r="K426" s="117"/>
      <c r="L426" s="117"/>
      <c r="M426" s="84"/>
      <c r="O426" s="75" t="str">
        <f t="shared" si="65"/>
        <v/>
      </c>
      <c r="P426" s="75" t="str">
        <f t="shared" si="66"/>
        <v/>
      </c>
      <c r="Q426" s="75" t="str">
        <f t="shared" si="67"/>
        <v/>
      </c>
      <c r="R426" s="75" t="str">
        <f t="shared" si="6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1"/>
        <v/>
      </c>
      <c r="E427" s="85"/>
      <c r="F427" s="80" t="str">
        <f t="shared" si="62"/>
        <v/>
      </c>
      <c r="G427" s="118"/>
      <c r="H427" s="80" t="str">
        <f t="shared" si="63"/>
        <v/>
      </c>
      <c r="I427" s="80" t="str">
        <f t="shared" si="64"/>
        <v/>
      </c>
      <c r="J427" s="117"/>
      <c r="K427" s="117"/>
      <c r="L427" s="117"/>
      <c r="M427" s="84"/>
      <c r="O427" s="75" t="str">
        <f t="shared" si="65"/>
        <v/>
      </c>
      <c r="P427" s="75" t="str">
        <f t="shared" si="66"/>
        <v/>
      </c>
      <c r="Q427" s="75" t="str">
        <f t="shared" si="67"/>
        <v/>
      </c>
      <c r="R427" s="75" t="str">
        <f t="shared" si="6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1"/>
        <v/>
      </c>
      <c r="E428" s="85"/>
      <c r="F428" s="80" t="str">
        <f t="shared" si="62"/>
        <v/>
      </c>
      <c r="G428" s="118"/>
      <c r="H428" s="80" t="str">
        <f t="shared" si="63"/>
        <v/>
      </c>
      <c r="I428" s="80" t="str">
        <f t="shared" si="64"/>
        <v/>
      </c>
      <c r="J428" s="117"/>
      <c r="K428" s="117"/>
      <c r="L428" s="117"/>
      <c r="M428" s="84"/>
      <c r="O428" s="75" t="str">
        <f t="shared" si="65"/>
        <v/>
      </c>
      <c r="P428" s="75" t="str">
        <f t="shared" si="66"/>
        <v/>
      </c>
      <c r="Q428" s="75" t="str">
        <f t="shared" si="67"/>
        <v/>
      </c>
      <c r="R428" s="75" t="str">
        <f t="shared" si="6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1"/>
        <v/>
      </c>
      <c r="E429" s="85"/>
      <c r="F429" s="80" t="str">
        <f t="shared" si="62"/>
        <v/>
      </c>
      <c r="G429" s="118"/>
      <c r="H429" s="80" t="str">
        <f t="shared" si="63"/>
        <v/>
      </c>
      <c r="I429" s="80" t="str">
        <f t="shared" si="64"/>
        <v/>
      </c>
      <c r="J429" s="117"/>
      <c r="K429" s="117"/>
      <c r="L429" s="117"/>
      <c r="M429" s="84"/>
      <c r="O429" s="75" t="str">
        <f t="shared" si="65"/>
        <v/>
      </c>
      <c r="P429" s="75" t="str">
        <f t="shared" si="66"/>
        <v/>
      </c>
      <c r="Q429" s="75" t="str">
        <f t="shared" si="67"/>
        <v/>
      </c>
      <c r="R429" s="75" t="str">
        <f t="shared" si="6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1"/>
        <v/>
      </c>
      <c r="E430" s="85"/>
      <c r="F430" s="80" t="str">
        <f t="shared" si="62"/>
        <v/>
      </c>
      <c r="G430" s="118"/>
      <c r="H430" s="80" t="str">
        <f t="shared" si="63"/>
        <v/>
      </c>
      <c r="I430" s="80" t="str">
        <f t="shared" si="64"/>
        <v/>
      </c>
      <c r="J430" s="117"/>
      <c r="K430" s="117"/>
      <c r="L430" s="117"/>
      <c r="M430" s="84"/>
      <c r="O430" s="75" t="str">
        <f t="shared" si="65"/>
        <v/>
      </c>
      <c r="P430" s="75" t="str">
        <f t="shared" si="66"/>
        <v/>
      </c>
      <c r="Q430" s="75" t="str">
        <f t="shared" si="67"/>
        <v/>
      </c>
      <c r="R430" s="75" t="str">
        <f t="shared" si="6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1"/>
        <v/>
      </c>
      <c r="E431" s="85"/>
      <c r="F431" s="80" t="str">
        <f t="shared" si="62"/>
        <v/>
      </c>
      <c r="G431" s="118"/>
      <c r="H431" s="80" t="str">
        <f t="shared" si="63"/>
        <v/>
      </c>
      <c r="I431" s="80" t="str">
        <f t="shared" si="64"/>
        <v/>
      </c>
      <c r="J431" s="117"/>
      <c r="K431" s="117"/>
      <c r="L431" s="117"/>
      <c r="M431" s="84"/>
      <c r="O431" s="75" t="str">
        <f t="shared" si="65"/>
        <v/>
      </c>
      <c r="P431" s="75" t="str">
        <f t="shared" si="66"/>
        <v/>
      </c>
      <c r="Q431" s="75" t="str">
        <f t="shared" si="67"/>
        <v/>
      </c>
      <c r="R431" s="75" t="str">
        <f t="shared" si="6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1"/>
        <v/>
      </c>
      <c r="E432" s="85"/>
      <c r="F432" s="80" t="str">
        <f t="shared" si="62"/>
        <v/>
      </c>
      <c r="G432" s="118"/>
      <c r="H432" s="80" t="str">
        <f t="shared" si="63"/>
        <v/>
      </c>
      <c r="I432" s="80" t="str">
        <f t="shared" si="64"/>
        <v/>
      </c>
      <c r="J432" s="117"/>
      <c r="K432" s="117"/>
      <c r="L432" s="117"/>
      <c r="M432" s="84"/>
      <c r="O432" s="75" t="str">
        <f t="shared" si="65"/>
        <v/>
      </c>
      <c r="P432" s="75" t="str">
        <f t="shared" si="66"/>
        <v/>
      </c>
      <c r="Q432" s="75" t="str">
        <f t="shared" si="67"/>
        <v/>
      </c>
      <c r="R432" s="75" t="str">
        <f t="shared" si="6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1"/>
        <v/>
      </c>
      <c r="E433" s="85"/>
      <c r="F433" s="80" t="str">
        <f t="shared" si="62"/>
        <v/>
      </c>
      <c r="G433" s="118"/>
      <c r="H433" s="80" t="str">
        <f t="shared" si="63"/>
        <v/>
      </c>
      <c r="I433" s="80" t="str">
        <f t="shared" si="64"/>
        <v/>
      </c>
      <c r="J433" s="117"/>
      <c r="K433" s="117"/>
      <c r="L433" s="117"/>
      <c r="M433" s="84"/>
      <c r="O433" s="75" t="str">
        <f t="shared" si="65"/>
        <v/>
      </c>
      <c r="P433" s="75" t="str">
        <f t="shared" si="66"/>
        <v/>
      </c>
      <c r="Q433" s="75" t="str">
        <f t="shared" si="67"/>
        <v/>
      </c>
      <c r="R433" s="75" t="str">
        <f t="shared" si="6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1"/>
        <v/>
      </c>
      <c r="E434" s="85"/>
      <c r="F434" s="80" t="str">
        <f t="shared" si="62"/>
        <v/>
      </c>
      <c r="G434" s="118"/>
      <c r="H434" s="80" t="str">
        <f t="shared" si="63"/>
        <v/>
      </c>
      <c r="I434" s="80" t="str">
        <f t="shared" si="64"/>
        <v/>
      </c>
      <c r="J434" s="117"/>
      <c r="K434" s="117"/>
      <c r="L434" s="117"/>
      <c r="M434" s="84"/>
      <c r="O434" s="75" t="str">
        <f t="shared" si="65"/>
        <v/>
      </c>
      <c r="P434" s="75" t="str">
        <f t="shared" si="66"/>
        <v/>
      </c>
      <c r="Q434" s="75" t="str">
        <f t="shared" si="67"/>
        <v/>
      </c>
      <c r="R434" s="75" t="str">
        <f t="shared" si="6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1"/>
        <v/>
      </c>
      <c r="E435" s="85"/>
      <c r="F435" s="80" t="str">
        <f t="shared" si="62"/>
        <v/>
      </c>
      <c r="G435" s="118"/>
      <c r="H435" s="80" t="str">
        <f t="shared" si="63"/>
        <v/>
      </c>
      <c r="I435" s="80" t="str">
        <f t="shared" si="64"/>
        <v/>
      </c>
      <c r="J435" s="117"/>
      <c r="K435" s="117"/>
      <c r="L435" s="117"/>
      <c r="M435" s="84"/>
      <c r="O435" s="75" t="str">
        <f t="shared" si="65"/>
        <v/>
      </c>
      <c r="P435" s="75" t="str">
        <f t="shared" si="66"/>
        <v/>
      </c>
      <c r="Q435" s="75" t="str">
        <f t="shared" si="67"/>
        <v/>
      </c>
      <c r="R435" s="75" t="str">
        <f t="shared" si="6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1"/>
        <v/>
      </c>
      <c r="E436" s="85"/>
      <c r="F436" s="80" t="str">
        <f t="shared" si="62"/>
        <v/>
      </c>
      <c r="G436" s="118"/>
      <c r="H436" s="80" t="str">
        <f t="shared" si="63"/>
        <v/>
      </c>
      <c r="I436" s="80" t="str">
        <f t="shared" si="64"/>
        <v/>
      </c>
      <c r="J436" s="117"/>
      <c r="K436" s="117"/>
      <c r="L436" s="117"/>
      <c r="M436" s="84"/>
      <c r="O436" s="75" t="str">
        <f t="shared" si="65"/>
        <v/>
      </c>
      <c r="P436" s="75" t="str">
        <f t="shared" si="66"/>
        <v/>
      </c>
      <c r="Q436" s="75" t="str">
        <f t="shared" si="67"/>
        <v/>
      </c>
      <c r="R436" s="75" t="str">
        <f t="shared" si="6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1"/>
        <v/>
      </c>
      <c r="E437" s="85"/>
      <c r="F437" s="80" t="str">
        <f t="shared" si="62"/>
        <v/>
      </c>
      <c r="G437" s="118"/>
      <c r="H437" s="80" t="str">
        <f t="shared" si="63"/>
        <v/>
      </c>
      <c r="I437" s="80" t="str">
        <f t="shared" si="64"/>
        <v/>
      </c>
      <c r="J437" s="117"/>
      <c r="K437" s="117"/>
      <c r="L437" s="117"/>
      <c r="M437" s="84"/>
      <c r="O437" s="75" t="str">
        <f t="shared" si="65"/>
        <v/>
      </c>
      <c r="P437" s="75" t="str">
        <f t="shared" si="66"/>
        <v/>
      </c>
      <c r="Q437" s="75" t="str">
        <f t="shared" si="67"/>
        <v/>
      </c>
      <c r="R437" s="75" t="str">
        <f t="shared" si="6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1"/>
        <v/>
      </c>
      <c r="E438" s="85"/>
      <c r="F438" s="80" t="str">
        <f t="shared" si="62"/>
        <v/>
      </c>
      <c r="G438" s="118"/>
      <c r="H438" s="80" t="str">
        <f t="shared" si="63"/>
        <v/>
      </c>
      <c r="I438" s="80" t="str">
        <f t="shared" si="64"/>
        <v/>
      </c>
      <c r="J438" s="117"/>
      <c r="K438" s="117"/>
      <c r="L438" s="117"/>
      <c r="M438" s="84"/>
      <c r="O438" s="75" t="str">
        <f t="shared" si="65"/>
        <v/>
      </c>
      <c r="P438" s="75" t="str">
        <f t="shared" si="66"/>
        <v/>
      </c>
      <c r="Q438" s="75" t="str">
        <f t="shared" si="67"/>
        <v/>
      </c>
      <c r="R438" s="75" t="str">
        <f t="shared" si="6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1"/>
        <v/>
      </c>
      <c r="E439" s="85"/>
      <c r="F439" s="80" t="str">
        <f t="shared" si="62"/>
        <v/>
      </c>
      <c r="G439" s="118"/>
      <c r="H439" s="80" t="str">
        <f t="shared" si="63"/>
        <v/>
      </c>
      <c r="I439" s="80" t="str">
        <f t="shared" si="64"/>
        <v/>
      </c>
      <c r="J439" s="117"/>
      <c r="K439" s="117"/>
      <c r="L439" s="117"/>
      <c r="M439" s="84"/>
      <c r="O439" s="75" t="str">
        <f t="shared" si="65"/>
        <v/>
      </c>
      <c r="P439" s="75" t="str">
        <f t="shared" si="66"/>
        <v/>
      </c>
      <c r="Q439" s="75" t="str">
        <f t="shared" si="67"/>
        <v/>
      </c>
      <c r="R439" s="75" t="str">
        <f t="shared" si="6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1"/>
        <v/>
      </c>
      <c r="E440" s="85"/>
      <c r="F440" s="80" t="str">
        <f t="shared" si="62"/>
        <v/>
      </c>
      <c r="G440" s="118"/>
      <c r="H440" s="80" t="str">
        <f t="shared" si="63"/>
        <v/>
      </c>
      <c r="I440" s="80" t="str">
        <f t="shared" si="64"/>
        <v/>
      </c>
      <c r="J440" s="117"/>
      <c r="K440" s="117"/>
      <c r="L440" s="117"/>
      <c r="M440" s="84"/>
      <c r="O440" s="75" t="str">
        <f t="shared" si="65"/>
        <v/>
      </c>
      <c r="P440" s="75" t="str">
        <f t="shared" si="66"/>
        <v/>
      </c>
      <c r="Q440" s="75" t="str">
        <f t="shared" si="67"/>
        <v/>
      </c>
      <c r="R440" s="75" t="str">
        <f t="shared" si="6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1"/>
        <v/>
      </c>
      <c r="E441" s="85"/>
      <c r="F441" s="80" t="str">
        <f t="shared" si="62"/>
        <v/>
      </c>
      <c r="G441" s="118"/>
      <c r="H441" s="80" t="str">
        <f t="shared" si="63"/>
        <v/>
      </c>
      <c r="I441" s="80" t="str">
        <f t="shared" si="64"/>
        <v/>
      </c>
      <c r="J441" s="117"/>
      <c r="K441" s="117"/>
      <c r="L441" s="117"/>
      <c r="M441" s="84"/>
      <c r="O441" s="75" t="str">
        <f t="shared" si="65"/>
        <v/>
      </c>
      <c r="P441" s="75" t="str">
        <f t="shared" si="66"/>
        <v/>
      </c>
      <c r="Q441" s="75" t="str">
        <f t="shared" si="67"/>
        <v/>
      </c>
      <c r="R441" s="75" t="str">
        <f t="shared" si="6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1"/>
        <v/>
      </c>
      <c r="E442" s="85"/>
      <c r="F442" s="80" t="str">
        <f t="shared" si="62"/>
        <v/>
      </c>
      <c r="G442" s="118"/>
      <c r="H442" s="80" t="str">
        <f t="shared" si="63"/>
        <v/>
      </c>
      <c r="I442" s="80" t="str">
        <f t="shared" si="64"/>
        <v/>
      </c>
      <c r="J442" s="117"/>
      <c r="K442" s="117"/>
      <c r="L442" s="117"/>
      <c r="M442" s="84"/>
      <c r="O442" s="75" t="str">
        <f t="shared" si="65"/>
        <v/>
      </c>
      <c r="P442" s="75" t="str">
        <f t="shared" si="66"/>
        <v/>
      </c>
      <c r="Q442" s="75" t="str">
        <f t="shared" si="67"/>
        <v/>
      </c>
      <c r="R442" s="75" t="str">
        <f t="shared" si="6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1"/>
        <v/>
      </c>
      <c r="E443" s="85"/>
      <c r="F443" s="80" t="str">
        <f t="shared" si="62"/>
        <v/>
      </c>
      <c r="G443" s="118"/>
      <c r="H443" s="80" t="str">
        <f t="shared" si="63"/>
        <v/>
      </c>
      <c r="I443" s="80" t="str">
        <f t="shared" si="64"/>
        <v/>
      </c>
      <c r="J443" s="117"/>
      <c r="K443" s="117"/>
      <c r="L443" s="117"/>
      <c r="M443" s="84"/>
      <c r="O443" s="75" t="str">
        <f t="shared" si="65"/>
        <v/>
      </c>
      <c r="P443" s="75" t="str">
        <f t="shared" si="66"/>
        <v/>
      </c>
      <c r="Q443" s="75" t="str">
        <f t="shared" si="67"/>
        <v/>
      </c>
      <c r="R443" s="75" t="str">
        <f t="shared" si="6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1"/>
        <v/>
      </c>
      <c r="E444" s="85"/>
      <c r="F444" s="80" t="str">
        <f t="shared" si="62"/>
        <v/>
      </c>
      <c r="G444" s="118"/>
      <c r="H444" s="80" t="str">
        <f t="shared" si="63"/>
        <v/>
      </c>
      <c r="I444" s="80" t="str">
        <f t="shared" si="64"/>
        <v/>
      </c>
      <c r="J444" s="117"/>
      <c r="K444" s="117"/>
      <c r="L444" s="117"/>
      <c r="M444" s="84"/>
      <c r="O444" s="75" t="str">
        <f t="shared" si="65"/>
        <v/>
      </c>
      <c r="P444" s="75" t="str">
        <f t="shared" si="66"/>
        <v/>
      </c>
      <c r="Q444" s="75" t="str">
        <f t="shared" si="67"/>
        <v/>
      </c>
      <c r="R444" s="75" t="str">
        <f t="shared" si="6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1"/>
        <v/>
      </c>
      <c r="E445" s="85"/>
      <c r="F445" s="80" t="str">
        <f t="shared" si="62"/>
        <v/>
      </c>
      <c r="G445" s="118"/>
      <c r="H445" s="80" t="str">
        <f t="shared" si="63"/>
        <v/>
      </c>
      <c r="I445" s="80" t="str">
        <f t="shared" si="64"/>
        <v/>
      </c>
      <c r="J445" s="117"/>
      <c r="K445" s="117"/>
      <c r="L445" s="117"/>
      <c r="M445" s="84"/>
      <c r="O445" s="75" t="str">
        <f t="shared" si="65"/>
        <v/>
      </c>
      <c r="P445" s="75" t="str">
        <f t="shared" si="66"/>
        <v/>
      </c>
      <c r="Q445" s="75" t="str">
        <f t="shared" si="67"/>
        <v/>
      </c>
      <c r="R445" s="75" t="str">
        <f t="shared" si="6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1"/>
        <v/>
      </c>
      <c r="E446" s="85"/>
      <c r="F446" s="80" t="str">
        <f t="shared" si="62"/>
        <v/>
      </c>
      <c r="G446" s="118"/>
      <c r="H446" s="80" t="str">
        <f t="shared" si="63"/>
        <v/>
      </c>
      <c r="I446" s="80" t="str">
        <f t="shared" si="64"/>
        <v/>
      </c>
      <c r="J446" s="117"/>
      <c r="K446" s="117"/>
      <c r="L446" s="117"/>
      <c r="M446" s="84"/>
      <c r="O446" s="75" t="str">
        <f t="shared" si="65"/>
        <v/>
      </c>
      <c r="P446" s="75" t="str">
        <f t="shared" si="66"/>
        <v/>
      </c>
      <c r="Q446" s="75" t="str">
        <f t="shared" si="67"/>
        <v/>
      </c>
      <c r="R446" s="75" t="str">
        <f t="shared" si="6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1"/>
        <v/>
      </c>
      <c r="E447" s="85"/>
      <c r="F447" s="80" t="str">
        <f t="shared" si="62"/>
        <v/>
      </c>
      <c r="G447" s="118"/>
      <c r="H447" s="80" t="str">
        <f t="shared" si="63"/>
        <v/>
      </c>
      <c r="I447" s="80" t="str">
        <f t="shared" si="64"/>
        <v/>
      </c>
      <c r="J447" s="117"/>
      <c r="K447" s="117"/>
      <c r="L447" s="117"/>
      <c r="M447" s="84"/>
      <c r="O447" s="75" t="str">
        <f t="shared" si="65"/>
        <v/>
      </c>
      <c r="P447" s="75" t="str">
        <f t="shared" si="66"/>
        <v/>
      </c>
      <c r="Q447" s="75" t="str">
        <f t="shared" si="67"/>
        <v/>
      </c>
      <c r="R447" s="75" t="str">
        <f t="shared" si="6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1"/>
        <v/>
      </c>
      <c r="E448" s="85"/>
      <c r="F448" s="80" t="str">
        <f t="shared" si="62"/>
        <v/>
      </c>
      <c r="G448" s="118"/>
      <c r="H448" s="80" t="str">
        <f t="shared" si="63"/>
        <v/>
      </c>
      <c r="I448" s="80" t="str">
        <f t="shared" si="64"/>
        <v/>
      </c>
      <c r="J448" s="117"/>
      <c r="K448" s="117"/>
      <c r="L448" s="117"/>
      <c r="M448" s="84"/>
      <c r="O448" s="75" t="str">
        <f t="shared" si="65"/>
        <v/>
      </c>
      <c r="P448" s="75" t="str">
        <f t="shared" si="66"/>
        <v/>
      </c>
      <c r="Q448" s="75" t="str">
        <f t="shared" si="67"/>
        <v/>
      </c>
      <c r="R448" s="75" t="str">
        <f t="shared" si="6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1"/>
        <v/>
      </c>
      <c r="E449" s="85"/>
      <c r="F449" s="80" t="str">
        <f t="shared" si="62"/>
        <v/>
      </c>
      <c r="G449" s="118"/>
      <c r="H449" s="80" t="str">
        <f t="shared" si="63"/>
        <v/>
      </c>
      <c r="I449" s="80" t="str">
        <f t="shared" si="64"/>
        <v/>
      </c>
      <c r="J449" s="117"/>
      <c r="K449" s="117"/>
      <c r="L449" s="117"/>
      <c r="M449" s="84"/>
      <c r="O449" s="75" t="str">
        <f t="shared" si="65"/>
        <v/>
      </c>
      <c r="P449" s="75" t="str">
        <f t="shared" si="66"/>
        <v/>
      </c>
      <c r="Q449" s="75" t="str">
        <f t="shared" si="67"/>
        <v/>
      </c>
      <c r="R449" s="75" t="str">
        <f t="shared" si="6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1"/>
        <v/>
      </c>
      <c r="E450" s="85"/>
      <c r="F450" s="80" t="str">
        <f t="shared" si="62"/>
        <v/>
      </c>
      <c r="G450" s="118"/>
      <c r="H450" s="80" t="str">
        <f t="shared" si="63"/>
        <v/>
      </c>
      <c r="I450" s="80" t="str">
        <f t="shared" si="64"/>
        <v/>
      </c>
      <c r="J450" s="117"/>
      <c r="K450" s="117"/>
      <c r="L450" s="117"/>
      <c r="M450" s="84"/>
      <c r="O450" s="75" t="str">
        <f t="shared" si="65"/>
        <v/>
      </c>
      <c r="P450" s="75" t="str">
        <f t="shared" si="66"/>
        <v/>
      </c>
      <c r="Q450" s="75" t="str">
        <f t="shared" si="67"/>
        <v/>
      </c>
      <c r="R450" s="75" t="str">
        <f t="shared" si="6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9">IFERROR(VLOOKUP(C451,$S$6:$T$24,2,FALSE),"")</f>
        <v/>
      </c>
      <c r="E451" s="85"/>
      <c r="F451" s="80" t="str">
        <f t="shared" si="62"/>
        <v/>
      </c>
      <c r="G451" s="118"/>
      <c r="H451" s="80" t="str">
        <f t="shared" si="63"/>
        <v/>
      </c>
      <c r="I451" s="80" t="str">
        <f t="shared" si="64"/>
        <v/>
      </c>
      <c r="J451" s="117"/>
      <c r="K451" s="117"/>
      <c r="L451" s="117"/>
      <c r="M451" s="84"/>
      <c r="O451" s="75" t="str">
        <f t="shared" si="65"/>
        <v/>
      </c>
      <c r="P451" s="75" t="str">
        <f t="shared" si="66"/>
        <v/>
      </c>
      <c r="Q451" s="75" t="str">
        <f t="shared" si="67"/>
        <v/>
      </c>
      <c r="R451" s="75" t="str">
        <f t="shared" si="6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9"/>
        <v/>
      </c>
      <c r="E452" s="85"/>
      <c r="F452" s="80" t="str">
        <f t="shared" ref="F452:F501" si="70">IFERROR(VLOOKUP(E452,$V$5:$X$129,2,FALSE),"")</f>
        <v/>
      </c>
      <c r="G452" s="118"/>
      <c r="H452" s="80" t="str">
        <f t="shared" ref="H452:H501" si="71">IFERROR(VLOOKUP(G452,$AB$6:$AC$327,2,FALSE),"")</f>
        <v/>
      </c>
      <c r="I452" s="80" t="str">
        <f t="shared" ref="I452:I501" si="72">IFERROR(VLOOKUP(G452,$AB$6:$AF$327,3,FALSE),"")</f>
        <v/>
      </c>
      <c r="J452" s="117"/>
      <c r="K452" s="117"/>
      <c r="L452" s="117"/>
      <c r="M452" s="84"/>
      <c r="O452" s="75" t="str">
        <f t="shared" ref="O452:O501" si="73">LEFT(E452,3)</f>
        <v/>
      </c>
      <c r="P452" s="75" t="str">
        <f t="shared" ref="P452:P501" si="74">LEFT(E452,2)</f>
        <v/>
      </c>
      <c r="Q452" s="75" t="str">
        <f t="shared" ref="Q452:Q501" si="75">LEFT(C452,3)</f>
        <v/>
      </c>
      <c r="R452" s="75" t="str">
        <f t="shared" ref="R452:R501" si="76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9"/>
        <v/>
      </c>
      <c r="E453" s="85"/>
      <c r="F453" s="80" t="str">
        <f t="shared" si="70"/>
        <v/>
      </c>
      <c r="G453" s="118"/>
      <c r="H453" s="80" t="str">
        <f t="shared" si="71"/>
        <v/>
      </c>
      <c r="I453" s="80" t="str">
        <f t="shared" si="72"/>
        <v/>
      </c>
      <c r="J453" s="117"/>
      <c r="K453" s="117"/>
      <c r="L453" s="117"/>
      <c r="M453" s="84"/>
      <c r="O453" s="75" t="str">
        <f t="shared" si="73"/>
        <v/>
      </c>
      <c r="P453" s="75" t="str">
        <f t="shared" si="74"/>
        <v/>
      </c>
      <c r="Q453" s="75" t="str">
        <f t="shared" si="75"/>
        <v/>
      </c>
      <c r="R453" s="75" t="str">
        <f t="shared" si="7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9"/>
        <v/>
      </c>
      <c r="E454" s="85"/>
      <c r="F454" s="80" t="str">
        <f t="shared" si="70"/>
        <v/>
      </c>
      <c r="G454" s="118"/>
      <c r="H454" s="80" t="str">
        <f t="shared" si="71"/>
        <v/>
      </c>
      <c r="I454" s="80" t="str">
        <f t="shared" si="72"/>
        <v/>
      </c>
      <c r="J454" s="117"/>
      <c r="K454" s="117"/>
      <c r="L454" s="117"/>
      <c r="M454" s="84"/>
      <c r="O454" s="75" t="str">
        <f t="shared" si="73"/>
        <v/>
      </c>
      <c r="P454" s="75" t="str">
        <f t="shared" si="74"/>
        <v/>
      </c>
      <c r="Q454" s="75" t="str">
        <f t="shared" si="75"/>
        <v/>
      </c>
      <c r="R454" s="75" t="str">
        <f t="shared" si="7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9"/>
        <v/>
      </c>
      <c r="E455" s="85"/>
      <c r="F455" s="80" t="str">
        <f t="shared" si="70"/>
        <v/>
      </c>
      <c r="G455" s="118"/>
      <c r="H455" s="80" t="str">
        <f t="shared" si="71"/>
        <v/>
      </c>
      <c r="I455" s="80" t="str">
        <f t="shared" si="72"/>
        <v/>
      </c>
      <c r="J455" s="117"/>
      <c r="K455" s="117"/>
      <c r="L455" s="117"/>
      <c r="M455" s="84"/>
      <c r="O455" s="75" t="str">
        <f t="shared" si="73"/>
        <v/>
      </c>
      <c r="P455" s="75" t="str">
        <f t="shared" si="74"/>
        <v/>
      </c>
      <c r="Q455" s="75" t="str">
        <f t="shared" si="75"/>
        <v/>
      </c>
      <c r="R455" s="75" t="str">
        <f t="shared" si="76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9"/>
        <v/>
      </c>
      <c r="E456" s="85"/>
      <c r="F456" s="80" t="str">
        <f t="shared" si="70"/>
        <v/>
      </c>
      <c r="G456" s="118"/>
      <c r="H456" s="80" t="str">
        <f t="shared" si="71"/>
        <v/>
      </c>
      <c r="I456" s="80" t="str">
        <f t="shared" si="72"/>
        <v/>
      </c>
      <c r="J456" s="117"/>
      <c r="K456" s="117"/>
      <c r="L456" s="117"/>
      <c r="M456" s="84"/>
      <c r="O456" s="75" t="str">
        <f t="shared" si="73"/>
        <v/>
      </c>
      <c r="P456" s="75" t="str">
        <f t="shared" si="74"/>
        <v/>
      </c>
      <c r="Q456" s="75" t="str">
        <f t="shared" si="75"/>
        <v/>
      </c>
      <c r="R456" s="75" t="str">
        <f t="shared" si="76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9"/>
        <v/>
      </c>
      <c r="E457" s="85"/>
      <c r="F457" s="80" t="str">
        <f t="shared" si="70"/>
        <v/>
      </c>
      <c r="G457" s="118"/>
      <c r="H457" s="80" t="str">
        <f t="shared" si="71"/>
        <v/>
      </c>
      <c r="I457" s="80" t="str">
        <f t="shared" si="72"/>
        <v/>
      </c>
      <c r="J457" s="117"/>
      <c r="K457" s="117"/>
      <c r="L457" s="117"/>
      <c r="M457" s="84"/>
      <c r="O457" s="75" t="str">
        <f t="shared" si="73"/>
        <v/>
      </c>
      <c r="P457" s="75" t="str">
        <f t="shared" si="74"/>
        <v/>
      </c>
      <c r="Q457" s="75" t="str">
        <f t="shared" si="75"/>
        <v/>
      </c>
      <c r="R457" s="75" t="str">
        <f t="shared" si="76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9"/>
        <v/>
      </c>
      <c r="E458" s="85"/>
      <c r="F458" s="80" t="str">
        <f t="shared" si="70"/>
        <v/>
      </c>
      <c r="G458" s="118"/>
      <c r="H458" s="80" t="str">
        <f t="shared" si="71"/>
        <v/>
      </c>
      <c r="I458" s="80" t="str">
        <f t="shared" si="72"/>
        <v/>
      </c>
      <c r="J458" s="117"/>
      <c r="K458" s="117"/>
      <c r="L458" s="117"/>
      <c r="M458" s="84"/>
      <c r="O458" s="75" t="str">
        <f t="shared" si="73"/>
        <v/>
      </c>
      <c r="P458" s="75" t="str">
        <f t="shared" si="74"/>
        <v/>
      </c>
      <c r="Q458" s="75" t="str">
        <f t="shared" si="75"/>
        <v/>
      </c>
      <c r="R458" s="75" t="str">
        <f t="shared" si="76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9"/>
        <v/>
      </c>
      <c r="E459" s="85"/>
      <c r="F459" s="80" t="str">
        <f t="shared" si="70"/>
        <v/>
      </c>
      <c r="G459" s="118"/>
      <c r="H459" s="80" t="str">
        <f t="shared" si="71"/>
        <v/>
      </c>
      <c r="I459" s="80" t="str">
        <f t="shared" si="72"/>
        <v/>
      </c>
      <c r="J459" s="117"/>
      <c r="K459" s="117"/>
      <c r="L459" s="117"/>
      <c r="M459" s="84"/>
      <c r="O459" s="75" t="str">
        <f t="shared" si="73"/>
        <v/>
      </c>
      <c r="P459" s="75" t="str">
        <f t="shared" si="74"/>
        <v/>
      </c>
      <c r="Q459" s="75" t="str">
        <f t="shared" si="75"/>
        <v/>
      </c>
      <c r="R459" s="75" t="str">
        <f t="shared" si="76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9"/>
        <v/>
      </c>
      <c r="E460" s="85"/>
      <c r="F460" s="80" t="str">
        <f t="shared" si="70"/>
        <v/>
      </c>
      <c r="G460" s="118"/>
      <c r="H460" s="80" t="str">
        <f t="shared" si="71"/>
        <v/>
      </c>
      <c r="I460" s="80" t="str">
        <f t="shared" si="72"/>
        <v/>
      </c>
      <c r="J460" s="117"/>
      <c r="K460" s="117"/>
      <c r="L460" s="117"/>
      <c r="M460" s="84"/>
      <c r="O460" s="75" t="str">
        <f t="shared" si="73"/>
        <v/>
      </c>
      <c r="P460" s="75" t="str">
        <f t="shared" si="74"/>
        <v/>
      </c>
      <c r="Q460" s="75" t="str">
        <f t="shared" si="75"/>
        <v/>
      </c>
      <c r="R460" s="75" t="str">
        <f t="shared" si="76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9"/>
        <v/>
      </c>
      <c r="E461" s="85"/>
      <c r="F461" s="80" t="str">
        <f t="shared" si="70"/>
        <v/>
      </c>
      <c r="G461" s="118"/>
      <c r="H461" s="80" t="str">
        <f t="shared" si="71"/>
        <v/>
      </c>
      <c r="I461" s="80" t="str">
        <f t="shared" si="72"/>
        <v/>
      </c>
      <c r="J461" s="117"/>
      <c r="K461" s="117"/>
      <c r="L461" s="117"/>
      <c r="M461" s="84"/>
      <c r="O461" s="75" t="str">
        <f t="shared" si="73"/>
        <v/>
      </c>
      <c r="P461" s="75" t="str">
        <f t="shared" si="74"/>
        <v/>
      </c>
      <c r="Q461" s="75" t="str">
        <f t="shared" si="75"/>
        <v/>
      </c>
      <c r="R461" s="75" t="str">
        <f t="shared" si="76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9"/>
        <v/>
      </c>
      <c r="E462" s="85"/>
      <c r="F462" s="80" t="str">
        <f t="shared" si="70"/>
        <v/>
      </c>
      <c r="G462" s="118"/>
      <c r="H462" s="80" t="str">
        <f t="shared" si="71"/>
        <v/>
      </c>
      <c r="I462" s="80" t="str">
        <f t="shared" si="72"/>
        <v/>
      </c>
      <c r="J462" s="117"/>
      <c r="K462" s="117"/>
      <c r="L462" s="117"/>
      <c r="M462" s="84"/>
      <c r="O462" s="75" t="str">
        <f t="shared" si="73"/>
        <v/>
      </c>
      <c r="P462" s="75" t="str">
        <f t="shared" si="74"/>
        <v/>
      </c>
      <c r="Q462" s="75" t="str">
        <f t="shared" si="75"/>
        <v/>
      </c>
      <c r="R462" s="75" t="str">
        <f t="shared" si="76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9"/>
        <v/>
      </c>
      <c r="E463" s="85"/>
      <c r="F463" s="80" t="str">
        <f t="shared" si="70"/>
        <v/>
      </c>
      <c r="G463" s="118"/>
      <c r="H463" s="80" t="str">
        <f t="shared" si="71"/>
        <v/>
      </c>
      <c r="I463" s="80" t="str">
        <f t="shared" si="72"/>
        <v/>
      </c>
      <c r="J463" s="117"/>
      <c r="K463" s="117"/>
      <c r="L463" s="117"/>
      <c r="M463" s="84"/>
      <c r="O463" s="75" t="str">
        <f t="shared" si="73"/>
        <v/>
      </c>
      <c r="P463" s="75" t="str">
        <f t="shared" si="74"/>
        <v/>
      </c>
      <c r="Q463" s="75" t="str">
        <f t="shared" si="75"/>
        <v/>
      </c>
      <c r="R463" s="75" t="str">
        <f t="shared" si="76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9"/>
        <v/>
      </c>
      <c r="E464" s="85"/>
      <c r="F464" s="80" t="str">
        <f t="shared" si="70"/>
        <v/>
      </c>
      <c r="G464" s="118"/>
      <c r="H464" s="80" t="str">
        <f t="shared" si="71"/>
        <v/>
      </c>
      <c r="I464" s="80" t="str">
        <f t="shared" si="72"/>
        <v/>
      </c>
      <c r="J464" s="117"/>
      <c r="K464" s="117"/>
      <c r="L464" s="117"/>
      <c r="M464" s="84"/>
      <c r="O464" s="75" t="str">
        <f t="shared" si="73"/>
        <v/>
      </c>
      <c r="P464" s="75" t="str">
        <f t="shared" si="74"/>
        <v/>
      </c>
      <c r="Q464" s="75" t="str">
        <f t="shared" si="75"/>
        <v/>
      </c>
      <c r="R464" s="75" t="str">
        <f t="shared" si="76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9"/>
        <v/>
      </c>
      <c r="E465" s="85"/>
      <c r="F465" s="80" t="str">
        <f t="shared" si="70"/>
        <v/>
      </c>
      <c r="G465" s="118"/>
      <c r="H465" s="80" t="str">
        <f t="shared" si="71"/>
        <v/>
      </c>
      <c r="I465" s="80" t="str">
        <f t="shared" si="72"/>
        <v/>
      </c>
      <c r="J465" s="117"/>
      <c r="K465" s="117"/>
      <c r="L465" s="117"/>
      <c r="M465" s="84"/>
      <c r="O465" s="75" t="str">
        <f t="shared" si="73"/>
        <v/>
      </c>
      <c r="P465" s="75" t="str">
        <f t="shared" si="74"/>
        <v/>
      </c>
      <c r="Q465" s="75" t="str">
        <f t="shared" si="75"/>
        <v/>
      </c>
      <c r="R465" s="75" t="str">
        <f t="shared" si="76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9"/>
        <v/>
      </c>
      <c r="E466" s="85"/>
      <c r="F466" s="80" t="str">
        <f t="shared" si="70"/>
        <v/>
      </c>
      <c r="G466" s="118"/>
      <c r="H466" s="80" t="str">
        <f t="shared" si="71"/>
        <v/>
      </c>
      <c r="I466" s="80" t="str">
        <f t="shared" si="72"/>
        <v/>
      </c>
      <c r="J466" s="117"/>
      <c r="K466" s="117"/>
      <c r="L466" s="117"/>
      <c r="M466" s="84"/>
      <c r="O466" s="75" t="str">
        <f t="shared" si="73"/>
        <v/>
      </c>
      <c r="P466" s="75" t="str">
        <f t="shared" si="74"/>
        <v/>
      </c>
      <c r="Q466" s="75" t="str">
        <f t="shared" si="75"/>
        <v/>
      </c>
      <c r="R466" s="75" t="str">
        <f t="shared" si="76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9"/>
        <v/>
      </c>
      <c r="E467" s="85"/>
      <c r="F467" s="80" t="str">
        <f t="shared" si="70"/>
        <v/>
      </c>
      <c r="G467" s="118"/>
      <c r="H467" s="80" t="str">
        <f t="shared" si="71"/>
        <v/>
      </c>
      <c r="I467" s="80" t="str">
        <f t="shared" si="72"/>
        <v/>
      </c>
      <c r="J467" s="117"/>
      <c r="K467" s="117"/>
      <c r="L467" s="117"/>
      <c r="M467" s="84"/>
      <c r="O467" s="75" t="str">
        <f t="shared" si="73"/>
        <v/>
      </c>
      <c r="P467" s="75" t="str">
        <f t="shared" si="74"/>
        <v/>
      </c>
      <c r="Q467" s="75" t="str">
        <f t="shared" si="75"/>
        <v/>
      </c>
      <c r="R467" s="75" t="str">
        <f t="shared" si="76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9"/>
        <v/>
      </c>
      <c r="E468" s="85"/>
      <c r="F468" s="80" t="str">
        <f t="shared" si="70"/>
        <v/>
      </c>
      <c r="G468" s="118"/>
      <c r="H468" s="80" t="str">
        <f t="shared" si="71"/>
        <v/>
      </c>
      <c r="I468" s="80" t="str">
        <f t="shared" si="72"/>
        <v/>
      </c>
      <c r="J468" s="117"/>
      <c r="K468" s="117"/>
      <c r="L468" s="117"/>
      <c r="M468" s="84"/>
      <c r="O468" s="75" t="str">
        <f t="shared" si="73"/>
        <v/>
      </c>
      <c r="P468" s="75" t="str">
        <f t="shared" si="74"/>
        <v/>
      </c>
      <c r="Q468" s="75" t="str">
        <f t="shared" si="75"/>
        <v/>
      </c>
      <c r="R468" s="75" t="str">
        <f t="shared" si="76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9"/>
        <v/>
      </c>
      <c r="E469" s="85"/>
      <c r="F469" s="80" t="str">
        <f t="shared" si="70"/>
        <v/>
      </c>
      <c r="G469" s="118"/>
      <c r="H469" s="80" t="str">
        <f t="shared" si="71"/>
        <v/>
      </c>
      <c r="I469" s="80" t="str">
        <f t="shared" si="72"/>
        <v/>
      </c>
      <c r="J469" s="117"/>
      <c r="K469" s="117"/>
      <c r="L469" s="117"/>
      <c r="M469" s="84"/>
      <c r="O469" s="75" t="str">
        <f t="shared" si="73"/>
        <v/>
      </c>
      <c r="P469" s="75" t="str">
        <f t="shared" si="74"/>
        <v/>
      </c>
      <c r="Q469" s="75" t="str">
        <f t="shared" si="75"/>
        <v/>
      </c>
      <c r="R469" s="75" t="str">
        <f t="shared" si="76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9"/>
        <v/>
      </c>
      <c r="E470" s="85"/>
      <c r="F470" s="80" t="str">
        <f t="shared" si="70"/>
        <v/>
      </c>
      <c r="G470" s="118"/>
      <c r="H470" s="80" t="str">
        <f t="shared" si="71"/>
        <v/>
      </c>
      <c r="I470" s="80" t="str">
        <f t="shared" si="72"/>
        <v/>
      </c>
      <c r="J470" s="117"/>
      <c r="K470" s="117"/>
      <c r="L470" s="117"/>
      <c r="M470" s="84"/>
      <c r="O470" s="75" t="str">
        <f t="shared" si="73"/>
        <v/>
      </c>
      <c r="P470" s="75" t="str">
        <f t="shared" si="74"/>
        <v/>
      </c>
      <c r="Q470" s="75" t="str">
        <f t="shared" si="75"/>
        <v/>
      </c>
      <c r="R470" s="75" t="str">
        <f t="shared" si="76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9"/>
        <v/>
      </c>
      <c r="E471" s="85"/>
      <c r="F471" s="80" t="str">
        <f t="shared" si="70"/>
        <v/>
      </c>
      <c r="G471" s="118"/>
      <c r="H471" s="80" t="str">
        <f t="shared" si="71"/>
        <v/>
      </c>
      <c r="I471" s="80" t="str">
        <f t="shared" si="72"/>
        <v/>
      </c>
      <c r="J471" s="117"/>
      <c r="K471" s="117"/>
      <c r="L471" s="117"/>
      <c r="M471" s="84"/>
      <c r="O471" s="75" t="str">
        <f t="shared" si="73"/>
        <v/>
      </c>
      <c r="P471" s="75" t="str">
        <f t="shared" si="74"/>
        <v/>
      </c>
      <c r="Q471" s="75" t="str">
        <f t="shared" si="75"/>
        <v/>
      </c>
      <c r="R471" s="75" t="str">
        <f t="shared" si="76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9"/>
        <v/>
      </c>
      <c r="E472" s="85"/>
      <c r="F472" s="80" t="str">
        <f t="shared" si="70"/>
        <v/>
      </c>
      <c r="G472" s="118"/>
      <c r="H472" s="80" t="str">
        <f t="shared" si="71"/>
        <v/>
      </c>
      <c r="I472" s="80" t="str">
        <f t="shared" si="72"/>
        <v/>
      </c>
      <c r="J472" s="117"/>
      <c r="K472" s="117"/>
      <c r="L472" s="117"/>
      <c r="M472" s="84"/>
      <c r="O472" s="75" t="str">
        <f t="shared" si="73"/>
        <v/>
      </c>
      <c r="P472" s="75" t="str">
        <f t="shared" si="74"/>
        <v/>
      </c>
      <c r="Q472" s="75" t="str">
        <f t="shared" si="75"/>
        <v/>
      </c>
      <c r="R472" s="75" t="str">
        <f t="shared" si="76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9"/>
        <v/>
      </c>
      <c r="E473" s="85"/>
      <c r="F473" s="80" t="str">
        <f t="shared" si="70"/>
        <v/>
      </c>
      <c r="G473" s="118"/>
      <c r="H473" s="80" t="str">
        <f t="shared" si="71"/>
        <v/>
      </c>
      <c r="I473" s="80" t="str">
        <f t="shared" si="72"/>
        <v/>
      </c>
      <c r="J473" s="117"/>
      <c r="K473" s="117"/>
      <c r="L473" s="117"/>
      <c r="M473" s="84"/>
      <c r="O473" s="75" t="str">
        <f t="shared" si="73"/>
        <v/>
      </c>
      <c r="P473" s="75" t="str">
        <f t="shared" si="74"/>
        <v/>
      </c>
      <c r="Q473" s="75" t="str">
        <f t="shared" si="75"/>
        <v/>
      </c>
      <c r="R473" s="75" t="str">
        <f t="shared" si="76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9"/>
        <v/>
      </c>
      <c r="E474" s="85"/>
      <c r="F474" s="80" t="str">
        <f t="shared" si="70"/>
        <v/>
      </c>
      <c r="G474" s="118"/>
      <c r="H474" s="80" t="str">
        <f t="shared" si="71"/>
        <v/>
      </c>
      <c r="I474" s="80" t="str">
        <f t="shared" si="72"/>
        <v/>
      </c>
      <c r="J474" s="117"/>
      <c r="K474" s="117"/>
      <c r="L474" s="117"/>
      <c r="M474" s="84"/>
      <c r="O474" s="75" t="str">
        <f t="shared" si="73"/>
        <v/>
      </c>
      <c r="P474" s="75" t="str">
        <f t="shared" si="74"/>
        <v/>
      </c>
      <c r="Q474" s="75" t="str">
        <f t="shared" si="75"/>
        <v/>
      </c>
      <c r="R474" s="75" t="str">
        <f t="shared" si="76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9"/>
        <v/>
      </c>
      <c r="E475" s="85"/>
      <c r="F475" s="80" t="str">
        <f t="shared" si="70"/>
        <v/>
      </c>
      <c r="G475" s="118"/>
      <c r="H475" s="80" t="str">
        <f t="shared" si="71"/>
        <v/>
      </c>
      <c r="I475" s="80" t="str">
        <f t="shared" si="72"/>
        <v/>
      </c>
      <c r="J475" s="117"/>
      <c r="K475" s="117"/>
      <c r="L475" s="117"/>
      <c r="M475" s="84"/>
      <c r="O475" s="75" t="str">
        <f t="shared" si="73"/>
        <v/>
      </c>
      <c r="P475" s="75" t="str">
        <f t="shared" si="74"/>
        <v/>
      </c>
      <c r="Q475" s="75" t="str">
        <f t="shared" si="75"/>
        <v/>
      </c>
      <c r="R475" s="75" t="str">
        <f t="shared" si="76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9"/>
        <v/>
      </c>
      <c r="E476" s="85"/>
      <c r="F476" s="80" t="str">
        <f t="shared" si="70"/>
        <v/>
      </c>
      <c r="G476" s="118"/>
      <c r="H476" s="80" t="str">
        <f t="shared" si="71"/>
        <v/>
      </c>
      <c r="I476" s="80" t="str">
        <f t="shared" si="72"/>
        <v/>
      </c>
      <c r="J476" s="117"/>
      <c r="K476" s="117"/>
      <c r="L476" s="117"/>
      <c r="M476" s="84"/>
      <c r="O476" s="75" t="str">
        <f t="shared" si="73"/>
        <v/>
      </c>
      <c r="P476" s="75" t="str">
        <f t="shared" si="74"/>
        <v/>
      </c>
      <c r="Q476" s="75" t="str">
        <f t="shared" si="75"/>
        <v/>
      </c>
      <c r="R476" s="75" t="str">
        <f t="shared" si="76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9"/>
        <v/>
      </c>
      <c r="E477" s="85"/>
      <c r="F477" s="80" t="str">
        <f t="shared" si="70"/>
        <v/>
      </c>
      <c r="G477" s="118"/>
      <c r="H477" s="80" t="str">
        <f t="shared" si="71"/>
        <v/>
      </c>
      <c r="I477" s="80" t="str">
        <f t="shared" si="72"/>
        <v/>
      </c>
      <c r="J477" s="117"/>
      <c r="K477" s="117"/>
      <c r="L477" s="117"/>
      <c r="M477" s="84"/>
      <c r="O477" s="75" t="str">
        <f t="shared" si="73"/>
        <v/>
      </c>
      <c r="P477" s="75" t="str">
        <f t="shared" si="74"/>
        <v/>
      </c>
      <c r="Q477" s="75" t="str">
        <f t="shared" si="75"/>
        <v/>
      </c>
      <c r="R477" s="75" t="str">
        <f t="shared" si="76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9"/>
        <v/>
      </c>
      <c r="E478" s="85"/>
      <c r="F478" s="80" t="str">
        <f t="shared" si="70"/>
        <v/>
      </c>
      <c r="G478" s="118"/>
      <c r="H478" s="80" t="str">
        <f t="shared" si="71"/>
        <v/>
      </c>
      <c r="I478" s="80" t="str">
        <f t="shared" si="72"/>
        <v/>
      </c>
      <c r="J478" s="117"/>
      <c r="K478" s="117"/>
      <c r="L478" s="117"/>
      <c r="M478" s="84"/>
      <c r="O478" s="75" t="str">
        <f t="shared" si="73"/>
        <v/>
      </c>
      <c r="P478" s="75" t="str">
        <f t="shared" si="74"/>
        <v/>
      </c>
      <c r="Q478" s="75" t="str">
        <f t="shared" si="75"/>
        <v/>
      </c>
      <c r="R478" s="75" t="str">
        <f t="shared" si="76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9"/>
        <v/>
      </c>
      <c r="E479" s="85"/>
      <c r="F479" s="80" t="str">
        <f t="shared" si="70"/>
        <v/>
      </c>
      <c r="G479" s="118"/>
      <c r="H479" s="80" t="str">
        <f t="shared" si="71"/>
        <v/>
      </c>
      <c r="I479" s="80" t="str">
        <f t="shared" si="72"/>
        <v/>
      </c>
      <c r="J479" s="117"/>
      <c r="K479" s="117"/>
      <c r="L479" s="117"/>
      <c r="M479" s="84"/>
      <c r="O479" s="75" t="str">
        <f t="shared" si="73"/>
        <v/>
      </c>
      <c r="P479" s="75" t="str">
        <f t="shared" si="74"/>
        <v/>
      </c>
      <c r="Q479" s="75" t="str">
        <f t="shared" si="75"/>
        <v/>
      </c>
      <c r="R479" s="75" t="str">
        <f t="shared" si="76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9"/>
        <v/>
      </c>
      <c r="E480" s="85"/>
      <c r="F480" s="80" t="str">
        <f t="shared" si="70"/>
        <v/>
      </c>
      <c r="G480" s="118"/>
      <c r="H480" s="80" t="str">
        <f t="shared" si="71"/>
        <v/>
      </c>
      <c r="I480" s="80" t="str">
        <f t="shared" si="72"/>
        <v/>
      </c>
      <c r="J480" s="117"/>
      <c r="K480" s="117"/>
      <c r="L480" s="117"/>
      <c r="M480" s="84"/>
      <c r="O480" s="75" t="str">
        <f t="shared" si="73"/>
        <v/>
      </c>
      <c r="P480" s="75" t="str">
        <f t="shared" si="74"/>
        <v/>
      </c>
      <c r="Q480" s="75" t="str">
        <f t="shared" si="75"/>
        <v/>
      </c>
      <c r="R480" s="75" t="str">
        <f t="shared" si="76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9"/>
        <v/>
      </c>
      <c r="E481" s="85"/>
      <c r="F481" s="80" t="str">
        <f t="shared" si="70"/>
        <v/>
      </c>
      <c r="G481" s="118"/>
      <c r="H481" s="80" t="str">
        <f t="shared" si="71"/>
        <v/>
      </c>
      <c r="I481" s="80" t="str">
        <f t="shared" si="72"/>
        <v/>
      </c>
      <c r="J481" s="117"/>
      <c r="K481" s="117"/>
      <c r="L481" s="117"/>
      <c r="M481" s="84"/>
      <c r="O481" s="75" t="str">
        <f t="shared" si="73"/>
        <v/>
      </c>
      <c r="P481" s="75" t="str">
        <f t="shared" si="74"/>
        <v/>
      </c>
      <c r="Q481" s="75" t="str">
        <f t="shared" si="75"/>
        <v/>
      </c>
      <c r="R481" s="75" t="str">
        <f t="shared" si="76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9"/>
        <v/>
      </c>
      <c r="E482" s="85"/>
      <c r="F482" s="80" t="str">
        <f t="shared" si="70"/>
        <v/>
      </c>
      <c r="G482" s="118"/>
      <c r="H482" s="80" t="str">
        <f t="shared" si="71"/>
        <v/>
      </c>
      <c r="I482" s="80" t="str">
        <f t="shared" si="72"/>
        <v/>
      </c>
      <c r="J482" s="117"/>
      <c r="K482" s="117"/>
      <c r="L482" s="117"/>
      <c r="M482" s="84"/>
      <c r="O482" s="75" t="str">
        <f t="shared" si="73"/>
        <v/>
      </c>
      <c r="P482" s="75" t="str">
        <f t="shared" si="74"/>
        <v/>
      </c>
      <c r="Q482" s="75" t="str">
        <f t="shared" si="75"/>
        <v/>
      </c>
      <c r="R482" s="75" t="str">
        <f t="shared" si="7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9"/>
        <v/>
      </c>
      <c r="E483" s="85"/>
      <c r="F483" s="80" t="str">
        <f t="shared" si="70"/>
        <v/>
      </c>
      <c r="G483" s="118"/>
      <c r="H483" s="80" t="str">
        <f t="shared" si="71"/>
        <v/>
      </c>
      <c r="I483" s="80" t="str">
        <f t="shared" si="72"/>
        <v/>
      </c>
      <c r="J483" s="117"/>
      <c r="K483" s="117"/>
      <c r="L483" s="117"/>
      <c r="M483" s="84"/>
      <c r="O483" s="75" t="str">
        <f t="shared" si="73"/>
        <v/>
      </c>
      <c r="P483" s="75" t="str">
        <f t="shared" si="74"/>
        <v/>
      </c>
      <c r="Q483" s="75" t="str">
        <f t="shared" si="75"/>
        <v/>
      </c>
      <c r="R483" s="75" t="str">
        <f t="shared" si="7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9"/>
        <v/>
      </c>
      <c r="E484" s="85"/>
      <c r="F484" s="80" t="str">
        <f t="shared" si="70"/>
        <v/>
      </c>
      <c r="G484" s="118"/>
      <c r="H484" s="80" t="str">
        <f t="shared" si="71"/>
        <v/>
      </c>
      <c r="I484" s="80" t="str">
        <f t="shared" si="72"/>
        <v/>
      </c>
      <c r="J484" s="117"/>
      <c r="K484" s="117"/>
      <c r="L484" s="117"/>
      <c r="M484" s="84"/>
      <c r="O484" s="75" t="str">
        <f t="shared" si="73"/>
        <v/>
      </c>
      <c r="P484" s="75" t="str">
        <f t="shared" si="74"/>
        <v/>
      </c>
      <c r="Q484" s="75" t="str">
        <f t="shared" si="75"/>
        <v/>
      </c>
      <c r="R484" s="75" t="str">
        <f t="shared" si="7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9"/>
        <v/>
      </c>
      <c r="E485" s="85"/>
      <c r="F485" s="80" t="str">
        <f t="shared" si="70"/>
        <v/>
      </c>
      <c r="G485" s="118"/>
      <c r="H485" s="80" t="str">
        <f t="shared" si="71"/>
        <v/>
      </c>
      <c r="I485" s="80" t="str">
        <f t="shared" si="72"/>
        <v/>
      </c>
      <c r="J485" s="117"/>
      <c r="K485" s="117"/>
      <c r="L485" s="117"/>
      <c r="M485" s="84"/>
      <c r="O485" s="75" t="str">
        <f t="shared" si="73"/>
        <v/>
      </c>
      <c r="P485" s="75" t="str">
        <f t="shared" si="74"/>
        <v/>
      </c>
      <c r="Q485" s="75" t="str">
        <f t="shared" si="75"/>
        <v/>
      </c>
      <c r="R485" s="75" t="str">
        <f t="shared" si="7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9"/>
        <v/>
      </c>
      <c r="E486" s="85"/>
      <c r="F486" s="80" t="str">
        <f t="shared" si="70"/>
        <v/>
      </c>
      <c r="G486" s="118"/>
      <c r="H486" s="80" t="str">
        <f t="shared" si="71"/>
        <v/>
      </c>
      <c r="I486" s="80" t="str">
        <f t="shared" si="72"/>
        <v/>
      </c>
      <c r="J486" s="117"/>
      <c r="K486" s="117"/>
      <c r="L486" s="117"/>
      <c r="M486" s="84"/>
      <c r="O486" s="75" t="str">
        <f t="shared" si="73"/>
        <v/>
      </c>
      <c r="P486" s="75" t="str">
        <f t="shared" si="74"/>
        <v/>
      </c>
      <c r="Q486" s="75" t="str">
        <f t="shared" si="75"/>
        <v/>
      </c>
      <c r="R486" s="75" t="str">
        <f t="shared" si="7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9"/>
        <v/>
      </c>
      <c r="E487" s="85"/>
      <c r="F487" s="80" t="str">
        <f t="shared" si="70"/>
        <v/>
      </c>
      <c r="G487" s="118"/>
      <c r="H487" s="80" t="str">
        <f t="shared" si="71"/>
        <v/>
      </c>
      <c r="I487" s="80" t="str">
        <f t="shared" si="72"/>
        <v/>
      </c>
      <c r="J487" s="117"/>
      <c r="K487" s="117"/>
      <c r="L487" s="117"/>
      <c r="M487" s="84"/>
      <c r="O487" s="75" t="str">
        <f t="shared" si="73"/>
        <v/>
      </c>
      <c r="P487" s="75" t="str">
        <f t="shared" si="74"/>
        <v/>
      </c>
      <c r="Q487" s="75" t="str">
        <f t="shared" si="75"/>
        <v/>
      </c>
      <c r="R487" s="75" t="str">
        <f t="shared" si="7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9"/>
        <v/>
      </c>
      <c r="E488" s="85"/>
      <c r="F488" s="80" t="str">
        <f t="shared" si="70"/>
        <v/>
      </c>
      <c r="G488" s="118"/>
      <c r="H488" s="80" t="str">
        <f t="shared" si="71"/>
        <v/>
      </c>
      <c r="I488" s="80" t="str">
        <f t="shared" si="72"/>
        <v/>
      </c>
      <c r="J488" s="117"/>
      <c r="K488" s="117"/>
      <c r="L488" s="117"/>
      <c r="M488" s="84"/>
      <c r="O488" s="75" t="str">
        <f t="shared" si="73"/>
        <v/>
      </c>
      <c r="P488" s="75" t="str">
        <f t="shared" si="74"/>
        <v/>
      </c>
      <c r="Q488" s="75" t="str">
        <f t="shared" si="75"/>
        <v/>
      </c>
      <c r="R488" s="75" t="str">
        <f t="shared" si="7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9"/>
        <v/>
      </c>
      <c r="E489" s="85"/>
      <c r="F489" s="80" t="str">
        <f t="shared" si="70"/>
        <v/>
      </c>
      <c r="G489" s="118"/>
      <c r="H489" s="80" t="str">
        <f t="shared" si="71"/>
        <v/>
      </c>
      <c r="I489" s="80" t="str">
        <f t="shared" si="72"/>
        <v/>
      </c>
      <c r="J489" s="117"/>
      <c r="K489" s="117"/>
      <c r="L489" s="117"/>
      <c r="M489" s="84"/>
      <c r="O489" s="75" t="str">
        <f t="shared" si="73"/>
        <v/>
      </c>
      <c r="P489" s="75" t="str">
        <f t="shared" si="74"/>
        <v/>
      </c>
      <c r="Q489" s="75" t="str">
        <f t="shared" si="75"/>
        <v/>
      </c>
      <c r="R489" s="75" t="str">
        <f t="shared" si="7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9"/>
        <v/>
      </c>
      <c r="E490" s="85"/>
      <c r="F490" s="80" t="str">
        <f t="shared" si="70"/>
        <v/>
      </c>
      <c r="G490" s="118"/>
      <c r="H490" s="80" t="str">
        <f t="shared" si="71"/>
        <v/>
      </c>
      <c r="I490" s="80" t="str">
        <f t="shared" si="72"/>
        <v/>
      </c>
      <c r="J490" s="117"/>
      <c r="K490" s="117"/>
      <c r="L490" s="117"/>
      <c r="M490" s="84"/>
      <c r="O490" s="75" t="str">
        <f t="shared" si="73"/>
        <v/>
      </c>
      <c r="P490" s="75" t="str">
        <f t="shared" si="74"/>
        <v/>
      </c>
      <c r="Q490" s="75" t="str">
        <f t="shared" si="75"/>
        <v/>
      </c>
      <c r="R490" s="75" t="str">
        <f t="shared" si="7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9"/>
        <v/>
      </c>
      <c r="E491" s="85"/>
      <c r="F491" s="80" t="str">
        <f t="shared" si="70"/>
        <v/>
      </c>
      <c r="G491" s="118"/>
      <c r="H491" s="80" t="str">
        <f t="shared" si="71"/>
        <v/>
      </c>
      <c r="I491" s="80" t="str">
        <f t="shared" si="72"/>
        <v/>
      </c>
      <c r="J491" s="117"/>
      <c r="K491" s="117"/>
      <c r="L491" s="117"/>
      <c r="M491" s="84"/>
      <c r="O491" s="75" t="str">
        <f t="shared" si="73"/>
        <v/>
      </c>
      <c r="P491" s="75" t="str">
        <f t="shared" si="74"/>
        <v/>
      </c>
      <c r="Q491" s="75" t="str">
        <f t="shared" si="75"/>
        <v/>
      </c>
      <c r="R491" s="75" t="str">
        <f t="shared" si="7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9"/>
        <v/>
      </c>
      <c r="E492" s="85"/>
      <c r="F492" s="80" t="str">
        <f t="shared" si="70"/>
        <v/>
      </c>
      <c r="G492" s="118"/>
      <c r="H492" s="80" t="str">
        <f t="shared" si="71"/>
        <v/>
      </c>
      <c r="I492" s="80" t="str">
        <f t="shared" si="72"/>
        <v/>
      </c>
      <c r="J492" s="117"/>
      <c r="K492" s="117"/>
      <c r="L492" s="117"/>
      <c r="M492" s="84"/>
      <c r="O492" s="75" t="str">
        <f t="shared" si="73"/>
        <v/>
      </c>
      <c r="P492" s="75" t="str">
        <f t="shared" si="74"/>
        <v/>
      </c>
      <c r="Q492" s="75" t="str">
        <f t="shared" si="75"/>
        <v/>
      </c>
      <c r="R492" s="75" t="str">
        <f t="shared" si="7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9"/>
        <v/>
      </c>
      <c r="E493" s="85"/>
      <c r="F493" s="80" t="str">
        <f t="shared" si="70"/>
        <v/>
      </c>
      <c r="G493" s="118"/>
      <c r="H493" s="80" t="str">
        <f t="shared" si="71"/>
        <v/>
      </c>
      <c r="I493" s="80" t="str">
        <f t="shared" si="72"/>
        <v/>
      </c>
      <c r="J493" s="117"/>
      <c r="K493" s="117"/>
      <c r="L493" s="117"/>
      <c r="M493" s="84"/>
      <c r="O493" s="75" t="str">
        <f t="shared" si="73"/>
        <v/>
      </c>
      <c r="P493" s="75" t="str">
        <f t="shared" si="74"/>
        <v/>
      </c>
      <c r="Q493" s="75" t="str">
        <f t="shared" si="75"/>
        <v/>
      </c>
      <c r="R493" s="75" t="str">
        <f t="shared" si="7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9"/>
        <v/>
      </c>
      <c r="E494" s="85"/>
      <c r="F494" s="80" t="str">
        <f t="shared" si="70"/>
        <v/>
      </c>
      <c r="G494" s="118"/>
      <c r="H494" s="80" t="str">
        <f t="shared" si="71"/>
        <v/>
      </c>
      <c r="I494" s="80" t="str">
        <f t="shared" si="72"/>
        <v/>
      </c>
      <c r="J494" s="117"/>
      <c r="K494" s="117"/>
      <c r="L494" s="117"/>
      <c r="M494" s="84"/>
      <c r="O494" s="75" t="str">
        <f t="shared" si="73"/>
        <v/>
      </c>
      <c r="P494" s="75" t="str">
        <f t="shared" si="74"/>
        <v/>
      </c>
      <c r="Q494" s="75" t="str">
        <f t="shared" si="75"/>
        <v/>
      </c>
      <c r="R494" s="75" t="str">
        <f t="shared" si="7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9"/>
        <v/>
      </c>
      <c r="E495" s="85"/>
      <c r="F495" s="80" t="str">
        <f t="shared" si="70"/>
        <v/>
      </c>
      <c r="G495" s="118"/>
      <c r="H495" s="80" t="str">
        <f t="shared" si="71"/>
        <v/>
      </c>
      <c r="I495" s="80" t="str">
        <f t="shared" si="72"/>
        <v/>
      </c>
      <c r="J495" s="117"/>
      <c r="K495" s="117"/>
      <c r="L495" s="117"/>
      <c r="M495" s="84"/>
      <c r="O495" s="75" t="str">
        <f t="shared" si="73"/>
        <v/>
      </c>
      <c r="P495" s="75" t="str">
        <f t="shared" si="74"/>
        <v/>
      </c>
      <c r="Q495" s="75" t="str">
        <f t="shared" si="75"/>
        <v/>
      </c>
      <c r="R495" s="75" t="str">
        <f t="shared" si="7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9"/>
        <v/>
      </c>
      <c r="E496" s="85"/>
      <c r="F496" s="80" t="str">
        <f t="shared" si="70"/>
        <v/>
      </c>
      <c r="G496" s="118"/>
      <c r="H496" s="80" t="str">
        <f t="shared" si="71"/>
        <v/>
      </c>
      <c r="I496" s="80" t="str">
        <f t="shared" si="72"/>
        <v/>
      </c>
      <c r="J496" s="117"/>
      <c r="K496" s="117"/>
      <c r="L496" s="117"/>
      <c r="M496" s="84"/>
      <c r="O496" s="75" t="str">
        <f t="shared" si="73"/>
        <v/>
      </c>
      <c r="P496" s="75" t="str">
        <f t="shared" si="74"/>
        <v/>
      </c>
      <c r="Q496" s="75" t="str">
        <f t="shared" si="75"/>
        <v/>
      </c>
      <c r="R496" s="75" t="str">
        <f t="shared" si="7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9"/>
        <v/>
      </c>
      <c r="E497" s="85"/>
      <c r="F497" s="80" t="str">
        <f t="shared" si="70"/>
        <v/>
      </c>
      <c r="G497" s="118"/>
      <c r="H497" s="80" t="str">
        <f t="shared" si="71"/>
        <v/>
      </c>
      <c r="I497" s="80" t="str">
        <f t="shared" si="72"/>
        <v/>
      </c>
      <c r="J497" s="117"/>
      <c r="K497" s="117"/>
      <c r="L497" s="117"/>
      <c r="M497" s="84"/>
      <c r="O497" s="75" t="str">
        <f t="shared" si="73"/>
        <v/>
      </c>
      <c r="P497" s="75" t="str">
        <f t="shared" si="74"/>
        <v/>
      </c>
      <c r="Q497" s="75" t="str">
        <f t="shared" si="75"/>
        <v/>
      </c>
      <c r="R497" s="75" t="str">
        <f t="shared" si="7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9"/>
        <v/>
      </c>
      <c r="E498" s="85"/>
      <c r="F498" s="80" t="str">
        <f t="shared" si="70"/>
        <v/>
      </c>
      <c r="G498" s="118"/>
      <c r="H498" s="80" t="str">
        <f t="shared" si="71"/>
        <v/>
      </c>
      <c r="I498" s="80" t="str">
        <f t="shared" si="72"/>
        <v/>
      </c>
      <c r="J498" s="117"/>
      <c r="K498" s="117"/>
      <c r="L498" s="117"/>
      <c r="M498" s="84"/>
      <c r="O498" s="75" t="str">
        <f t="shared" si="73"/>
        <v/>
      </c>
      <c r="P498" s="75" t="str">
        <f t="shared" si="74"/>
        <v/>
      </c>
      <c r="Q498" s="75" t="str">
        <f t="shared" si="75"/>
        <v/>
      </c>
      <c r="R498" s="75" t="str">
        <f t="shared" si="7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9"/>
        <v/>
      </c>
      <c r="E499" s="85"/>
      <c r="F499" s="80" t="str">
        <f t="shared" si="70"/>
        <v/>
      </c>
      <c r="G499" s="118"/>
      <c r="H499" s="80" t="str">
        <f t="shared" si="71"/>
        <v/>
      </c>
      <c r="I499" s="80" t="str">
        <f t="shared" si="72"/>
        <v/>
      </c>
      <c r="J499" s="117"/>
      <c r="K499" s="117"/>
      <c r="L499" s="117"/>
      <c r="M499" s="84"/>
      <c r="O499" s="75" t="str">
        <f t="shared" si="73"/>
        <v/>
      </c>
      <c r="P499" s="75" t="str">
        <f t="shared" si="74"/>
        <v/>
      </c>
      <c r="Q499" s="75" t="str">
        <f t="shared" si="75"/>
        <v/>
      </c>
      <c r="R499" s="75" t="str">
        <f t="shared" si="7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9"/>
        <v/>
      </c>
      <c r="E500" s="85"/>
      <c r="F500" s="80" t="str">
        <f t="shared" si="70"/>
        <v/>
      </c>
      <c r="G500" s="118"/>
      <c r="H500" s="80" t="str">
        <f t="shared" si="71"/>
        <v/>
      </c>
      <c r="I500" s="80" t="str">
        <f t="shared" si="72"/>
        <v/>
      </c>
      <c r="J500" s="117"/>
      <c r="K500" s="117"/>
      <c r="L500" s="117"/>
      <c r="M500" s="84"/>
      <c r="O500" s="75" t="str">
        <f t="shared" si="73"/>
        <v/>
      </c>
      <c r="P500" s="75" t="str">
        <f t="shared" si="74"/>
        <v/>
      </c>
      <c r="Q500" s="75" t="str">
        <f t="shared" si="75"/>
        <v/>
      </c>
      <c r="R500" s="75" t="str">
        <f t="shared" si="7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9"/>
        <v/>
      </c>
      <c r="E501" s="85"/>
      <c r="F501" s="80" t="str">
        <f t="shared" si="70"/>
        <v/>
      </c>
      <c r="G501" s="118"/>
      <c r="H501" s="80" t="str">
        <f t="shared" si="71"/>
        <v/>
      </c>
      <c r="I501" s="80" t="str">
        <f t="shared" si="72"/>
        <v/>
      </c>
      <c r="J501" s="117"/>
      <c r="K501" s="117"/>
      <c r="L501" s="117"/>
      <c r="M501" s="84"/>
      <c r="O501" s="75" t="str">
        <f t="shared" si="73"/>
        <v/>
      </c>
      <c r="P501" s="75" t="str">
        <f t="shared" si="74"/>
        <v/>
      </c>
      <c r="Q501" s="75" t="str">
        <f t="shared" si="75"/>
        <v/>
      </c>
      <c r="R501" s="75" t="str">
        <f t="shared" si="76"/>
        <v/>
      </c>
    </row>
    <row r="502" spans="1:18"/>
  </sheetData>
  <sheetProtection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1 L3:L65 K103 K96:K97 L80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3" sqref="E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80" t="s">
        <v>663</v>
      </c>
      <c r="B1" s="380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 ht="168.75">
      <c r="A3" s="85">
        <v>52</v>
      </c>
      <c r="B3" s="80" t="str">
        <f t="shared" ref="B3" si="0">IFERROR(VLOOKUP(A3,$U$6:$V$23,2,FALSE),"")</f>
        <v>Ostale pomoći</v>
      </c>
      <c r="C3" s="85">
        <v>3213</v>
      </c>
      <c r="D3" s="80" t="s">
        <v>97</v>
      </c>
      <c r="E3" s="118" t="s">
        <v>92</v>
      </c>
      <c r="F3" s="80" t="s">
        <v>1737</v>
      </c>
      <c r="G3" s="80" t="s">
        <v>5147</v>
      </c>
      <c r="H3" s="117"/>
      <c r="I3" s="117">
        <v>19141</v>
      </c>
      <c r="J3" s="117">
        <v>19141</v>
      </c>
      <c r="K3" s="363" t="s">
        <v>5277</v>
      </c>
      <c r="L3" s="360" t="s">
        <v>5278</v>
      </c>
      <c r="M3" s="360" t="s">
        <v>5279</v>
      </c>
      <c r="N3" s="361" t="s">
        <v>5280</v>
      </c>
      <c r="O3" s="362" t="s">
        <v>5281</v>
      </c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J3:J501 H3:H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3000000}">
      <formula1>$AD$6:$AD$1090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38" sqref="D3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81" t="s">
        <v>5078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1" ht="15.6" customHeight="1">
      <c r="A2" s="381"/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1" ht="15.6" customHeight="1">
      <c r="A3" s="381" t="s">
        <v>5079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</row>
    <row r="4" spans="1:21" ht="15.6" customHeight="1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</row>
    <row r="5" spans="1:21" ht="15.6" customHeight="1">
      <c r="A5" s="381" t="s">
        <v>5103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3338077</v>
      </c>
      <c r="D8" s="60">
        <f>+D30+D27</f>
        <v>2914173</v>
      </c>
      <c r="E8" s="60">
        <f>+E30+E27</f>
        <v>0</v>
      </c>
      <c r="F8" s="60">
        <f>+F30+F27</f>
        <v>73000</v>
      </c>
      <c r="G8" s="60">
        <f t="shared" ref="G8:U8" si="0">+G30+G27</f>
        <v>0</v>
      </c>
      <c r="H8" s="60">
        <f t="shared" si="0"/>
        <v>350904</v>
      </c>
      <c r="I8" s="60">
        <f>+I30+I27</f>
        <v>0</v>
      </c>
      <c r="J8" s="60">
        <f t="shared" si="0"/>
        <v>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0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0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350454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350454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73000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73000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2914173</v>
      </c>
      <c r="D25" s="120">
        <f>SUMIFS('Unos prihoda i primitaka'!$G$3:$G$501,'Unos prihoda i primitaka'!$C$3:$C$501,"=11",'Unos prihoda i primitaka'!$L$3:$L$501,"=67")</f>
        <v>2914173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450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450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3338077</v>
      </c>
      <c r="D27" s="3">
        <f t="shared" ref="D27:U27" si="2">SUM(D9:D26)</f>
        <v>2914173</v>
      </c>
      <c r="E27" s="3">
        <f t="shared" si="2"/>
        <v>0</v>
      </c>
      <c r="F27" s="3">
        <f t="shared" si="2"/>
        <v>73000</v>
      </c>
      <c r="G27" s="3">
        <f t="shared" si="2"/>
        <v>0</v>
      </c>
      <c r="H27" s="3">
        <f t="shared" si="2"/>
        <v>350904</v>
      </c>
      <c r="I27" s="3">
        <f t="shared" si="2"/>
        <v>0</v>
      </c>
      <c r="J27" s="3">
        <f t="shared" si="2"/>
        <v>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225711</v>
      </c>
      <c r="D33" s="60">
        <f t="shared" ref="D33:U33" si="4">+D44+D41</f>
        <v>-83024</v>
      </c>
      <c r="E33" s="60">
        <f t="shared" si="4"/>
        <v>0</v>
      </c>
      <c r="F33" s="60">
        <f t="shared" si="4"/>
        <v>-1523</v>
      </c>
      <c r="G33" s="60">
        <f t="shared" si="4"/>
        <v>0</v>
      </c>
      <c r="H33" s="60">
        <f t="shared" si="4"/>
        <v>199546</v>
      </c>
      <c r="I33" s="60">
        <f t="shared" si="4"/>
        <v>0</v>
      </c>
      <c r="J33" s="60">
        <f t="shared" si="4"/>
        <v>109757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955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109757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109757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23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23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199546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199546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-591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-1546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955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-83024</v>
      </c>
      <c r="D39" s="120">
        <f>SUMIFS('Unos prihoda i primitaka'!$H$3:$H$501,'Unos prihoda i primitaka'!$C$3:$C$501,"=11",'Unos prihoda i primitaka'!$L$3:$L$501,"=67")</f>
        <v>-83024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225711</v>
      </c>
      <c r="D41" s="3">
        <f t="shared" ref="D41:U41" si="6">SUM(D34:D40)</f>
        <v>-83024</v>
      </c>
      <c r="E41" s="3">
        <f t="shared" si="6"/>
        <v>0</v>
      </c>
      <c r="F41" s="3">
        <f t="shared" si="6"/>
        <v>-1523</v>
      </c>
      <c r="G41" s="3">
        <f t="shared" si="6"/>
        <v>0</v>
      </c>
      <c r="H41" s="3">
        <f t="shared" si="6"/>
        <v>199546</v>
      </c>
      <c r="I41" s="3">
        <f t="shared" si="6"/>
        <v>0</v>
      </c>
      <c r="J41" s="3">
        <f t="shared" si="6"/>
        <v>109757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955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3563788</v>
      </c>
      <c r="D47" s="60">
        <f t="shared" ref="D47:U47" si="9">+D64+D61</f>
        <v>2831149</v>
      </c>
      <c r="E47" s="60">
        <f t="shared" si="9"/>
        <v>0</v>
      </c>
      <c r="F47" s="60">
        <f t="shared" si="9"/>
        <v>71477</v>
      </c>
      <c r="G47" s="60">
        <f t="shared" si="9"/>
        <v>0</v>
      </c>
      <c r="H47" s="60">
        <f t="shared" si="9"/>
        <v>550450</v>
      </c>
      <c r="I47" s="60">
        <f t="shared" si="9"/>
        <v>0</v>
      </c>
      <c r="J47" s="60">
        <f t="shared" si="9"/>
        <v>109757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955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109757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109757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23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23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550000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550000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72409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71454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955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2831149</v>
      </c>
      <c r="D59" s="120">
        <f>SUMIFS('Unos prihoda i primitaka'!$I$3:$I$501,'Unos prihoda i primitaka'!$C$3:$C$501,"=11",'Unos prihoda i primitaka'!$L$3:$L$501,"=67")</f>
        <v>2831149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450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450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3563788</v>
      </c>
      <c r="D61" s="3">
        <f t="shared" ref="D61:U61" si="10">SUM(D48:D60)</f>
        <v>2831149</v>
      </c>
      <c r="E61" s="3">
        <f t="shared" si="10"/>
        <v>0</v>
      </c>
      <c r="F61" s="3">
        <f t="shared" si="10"/>
        <v>71477</v>
      </c>
      <c r="G61" s="3">
        <f t="shared" si="10"/>
        <v>0</v>
      </c>
      <c r="H61" s="3">
        <f t="shared" si="10"/>
        <v>550450</v>
      </c>
      <c r="I61" s="3">
        <f t="shared" si="10"/>
        <v>0</v>
      </c>
      <c r="J61" s="3">
        <f t="shared" si="10"/>
        <v>109757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955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S65" sqref="S65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81" t="s">
        <v>5105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3338077</v>
      </c>
      <c r="D4" s="61">
        <f>D5+D32</f>
        <v>2914173</v>
      </c>
      <c r="E4" s="61">
        <f t="shared" ref="E4:V4" si="0">E5+E32</f>
        <v>0</v>
      </c>
      <c r="F4" s="61">
        <f t="shared" si="0"/>
        <v>73000</v>
      </c>
      <c r="G4" s="61">
        <f t="shared" si="0"/>
        <v>0</v>
      </c>
      <c r="H4" s="61">
        <f t="shared" si="0"/>
        <v>350904</v>
      </c>
      <c r="I4" s="61">
        <f t="shared" si="0"/>
        <v>0</v>
      </c>
      <c r="J4" s="61">
        <f>J5+J32</f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3307032</v>
      </c>
      <c r="D5" s="68">
        <f>+D6+D12+D17+D21+D25+D30+D31</f>
        <v>2914173</v>
      </c>
      <c r="E5" s="68">
        <f t="shared" ref="E5:V5" si="1">+E6+E12+E17+E21+E25+E30+E31</f>
        <v>0</v>
      </c>
      <c r="F5" s="68">
        <f t="shared" si="1"/>
        <v>73000</v>
      </c>
      <c r="G5" s="68">
        <f t="shared" si="1"/>
        <v>0</v>
      </c>
      <c r="H5" s="68">
        <f t="shared" si="1"/>
        <v>319859</v>
      </c>
      <c r="I5" s="68">
        <f t="shared" si="1"/>
        <v>0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2845462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2666809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27879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150774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454270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247364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45121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161785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7300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7300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31045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31045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31045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31045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218849</v>
      </c>
      <c r="D40" s="61">
        <f t="shared" ref="D40:V40" si="6">+D41+D49</f>
        <v>-83024</v>
      </c>
      <c r="E40" s="61">
        <f t="shared" si="6"/>
        <v>0</v>
      </c>
      <c r="F40" s="61">
        <f t="shared" si="6"/>
        <v>50069</v>
      </c>
      <c r="G40" s="61">
        <f t="shared" si="6"/>
        <v>0</v>
      </c>
      <c r="H40" s="61">
        <f t="shared" si="6"/>
        <v>132534</v>
      </c>
      <c r="I40" s="61">
        <f t="shared" si="6"/>
        <v>0</v>
      </c>
      <c r="J40" s="61">
        <f t="shared" si="6"/>
        <v>117415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1855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211052</v>
      </c>
      <c r="D41" s="68">
        <f t="shared" ref="D41:V41" si="7">+D42+D43+D44+D45+D46+D47+D48</f>
        <v>-83024</v>
      </c>
      <c r="E41" s="68">
        <f t="shared" si="7"/>
        <v>0</v>
      </c>
      <c r="F41" s="68">
        <f t="shared" si="7"/>
        <v>49469</v>
      </c>
      <c r="G41" s="68">
        <f t="shared" si="7"/>
        <v>0</v>
      </c>
      <c r="H41" s="68">
        <f t="shared" si="7"/>
        <v>128668</v>
      </c>
      <c r="I41" s="68">
        <f t="shared" si="7"/>
        <v>0</v>
      </c>
      <c r="J41" s="68">
        <f t="shared" si="7"/>
        <v>114084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1855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82485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-58553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11734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84190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45114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123823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-24735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37735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39998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68970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1855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-285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-285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4748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264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4484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281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281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7797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600</v>
      </c>
      <c r="G49" s="69">
        <f t="shared" ref="G49" si="10">+G50+G51+G52+G53+G54</f>
        <v>0</v>
      </c>
      <c r="H49" s="69">
        <f t="shared" ref="H49" si="11">+H50+H51+H52+H53+H54</f>
        <v>3866</v>
      </c>
      <c r="I49" s="69">
        <f t="shared" ref="I49" si="12">+I50+I51+I52+I53+I54</f>
        <v>0</v>
      </c>
      <c r="J49" s="69">
        <f t="shared" ref="J49" si="13">+J50+J51+J52+J53+J54</f>
        <v>3331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7797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600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3866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3331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3556926</v>
      </c>
      <c r="D57" s="61">
        <f>D58+D74</f>
        <v>2831149</v>
      </c>
      <c r="E57" s="61">
        <f t="shared" ref="E57:V57" si="27">E58+E74</f>
        <v>0</v>
      </c>
      <c r="F57" s="61">
        <f t="shared" si="27"/>
        <v>123069</v>
      </c>
      <c r="G57" s="61">
        <f t="shared" si="27"/>
        <v>0</v>
      </c>
      <c r="H57" s="61">
        <f t="shared" si="27"/>
        <v>483438</v>
      </c>
      <c r="I57" s="61">
        <f t="shared" si="27"/>
        <v>0</v>
      </c>
      <c r="J57" s="61">
        <f t="shared" si="27"/>
        <v>117415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1855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3518084</v>
      </c>
      <c r="D58" s="68">
        <f>+D59+D64+D69+D70+D71+D72+D73</f>
        <v>2831149</v>
      </c>
      <c r="E58" s="68">
        <f t="shared" ref="E58" si="28">+E59+E64+E69+E70+E71+E72+E73</f>
        <v>0</v>
      </c>
      <c r="F58" s="68">
        <f t="shared" ref="F58" si="29">+F59+F64+F69+F70+F71+F72+F73</f>
        <v>122469</v>
      </c>
      <c r="G58" s="68">
        <f t="shared" ref="G58" si="30">+G59+G64+G69+G70+G71+G72+G73</f>
        <v>0</v>
      </c>
      <c r="H58" s="68">
        <f t="shared" ref="H58" si="31">+H59+H64+H69+H70+H71+H72+H73</f>
        <v>448527</v>
      </c>
      <c r="I58" s="68">
        <f t="shared" ref="I58" si="32">+I59+I64+I69+I70+I71+I72+I73</f>
        <v>0</v>
      </c>
      <c r="J58" s="68">
        <f t="shared" ref="J58" si="33">+J59+J64+J69+J70+J71+J72+J73</f>
        <v>114084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1855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2927947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2608256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39613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234964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45114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578093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222629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82856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201783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68970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1855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7015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7015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4748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264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4484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281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281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38842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600</v>
      </c>
      <c r="G74" s="69">
        <f t="shared" ref="G74" si="49">+G75+G76+G77+G78+G79</f>
        <v>0</v>
      </c>
      <c r="H74" s="69">
        <f t="shared" ref="H74" si="50">+H75+H76+H77+H78+H79</f>
        <v>34911</v>
      </c>
      <c r="I74" s="69">
        <f t="shared" ref="I74" si="51">+I75+I76+I77+I78+I79</f>
        <v>0</v>
      </c>
      <c r="J74" s="69">
        <f t="shared" ref="J74" si="52">+J75+J76+J77+J78+J79</f>
        <v>3331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38842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600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34911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3331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D4" sqref="D4:E4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81" t="s">
        <v>5107</v>
      </c>
      <c r="B1" s="381"/>
      <c r="C1" s="381"/>
      <c r="D1" s="381"/>
      <c r="E1" s="38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3338077</v>
      </c>
      <c r="D5" s="324">
        <f t="shared" ref="D5:E5" si="0">+D6+D9+D11+D14+D25+D28+D30</f>
        <v>218849</v>
      </c>
      <c r="E5" s="324">
        <f t="shared" si="0"/>
        <v>3556926</v>
      </c>
    </row>
    <row r="6" spans="1:193">
      <c r="A6" s="297">
        <v>1</v>
      </c>
      <c r="B6" s="58" t="s">
        <v>5122</v>
      </c>
      <c r="C6" s="323">
        <f>+C7+C8</f>
        <v>2914173</v>
      </c>
      <c r="D6" s="323">
        <f t="shared" ref="D6:E6" si="1">+D7+D8</f>
        <v>-83024</v>
      </c>
      <c r="E6" s="323">
        <f t="shared" si="1"/>
        <v>2831149</v>
      </c>
    </row>
    <row r="7" spans="1:193">
      <c r="A7" s="294">
        <v>11</v>
      </c>
      <c r="B7" s="43" t="s">
        <v>5109</v>
      </c>
      <c r="C7" s="322">
        <f>+'A.2 RASHODI'!D4</f>
        <v>2914173</v>
      </c>
      <c r="D7" s="322">
        <f>+'A.2 RASHODI'!D40</f>
        <v>-83024</v>
      </c>
      <c r="E7" s="322">
        <f>+'A.2 RASHODI'!D57</f>
        <v>2831149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73000</v>
      </c>
      <c r="D9" s="323">
        <f t="shared" ref="D9:E9" si="2">+D10</f>
        <v>50069</v>
      </c>
      <c r="E9" s="323">
        <f t="shared" si="2"/>
        <v>123069</v>
      </c>
    </row>
    <row r="10" spans="1:193">
      <c r="A10" s="294">
        <v>31</v>
      </c>
      <c r="B10" s="43" t="s">
        <v>5110</v>
      </c>
      <c r="C10" s="322">
        <f>+'A.2 RASHODI'!F4</f>
        <v>73000</v>
      </c>
      <c r="D10" s="322">
        <f>+'A.2 RASHODI'!F40</f>
        <v>50069</v>
      </c>
      <c r="E10" s="322">
        <f>+'A.2 RASHODI'!F57</f>
        <v>123069</v>
      </c>
    </row>
    <row r="11" spans="1:193">
      <c r="A11" s="297">
        <v>4</v>
      </c>
      <c r="B11" s="58" t="s">
        <v>5124</v>
      </c>
      <c r="C11" s="323">
        <f>+C12+C13</f>
        <v>350904</v>
      </c>
      <c r="D11" s="323">
        <f t="shared" ref="D11:E11" si="3">+D12+D13</f>
        <v>132534</v>
      </c>
      <c r="E11" s="323">
        <f t="shared" si="3"/>
        <v>483438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350904</v>
      </c>
      <c r="D13" s="322">
        <f>+'A.2 RASHODI'!H40</f>
        <v>132534</v>
      </c>
      <c r="E13" s="322">
        <f>+'A.2 RASHODI'!H57</f>
        <v>483438</v>
      </c>
    </row>
    <row r="14" spans="1:193">
      <c r="A14" s="297">
        <v>5</v>
      </c>
      <c r="B14" s="58" t="s">
        <v>5125</v>
      </c>
      <c r="C14" s="323">
        <f>SUM(C15:C24)</f>
        <v>0</v>
      </c>
      <c r="D14" s="323">
        <f t="shared" ref="D14:E14" si="4">SUM(D15:D24)</f>
        <v>117415</v>
      </c>
      <c r="E14" s="323">
        <f t="shared" si="4"/>
        <v>117415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5114</v>
      </c>
      <c r="C16" s="322">
        <f>+'A.2 RASHODI'!J4</f>
        <v>0</v>
      </c>
      <c r="D16" s="322">
        <f>+'A.2 RASHODI'!J40</f>
        <v>117415</v>
      </c>
      <c r="E16" s="322">
        <f>+'A.2 RASHODI'!J57</f>
        <v>117415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0</v>
      </c>
      <c r="D25" s="323">
        <f t="shared" ref="D25:E25" si="5">+D26+D27</f>
        <v>1855</v>
      </c>
      <c r="E25" s="323">
        <f t="shared" si="5"/>
        <v>1855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1855</v>
      </c>
      <c r="E26" s="322">
        <f>+'A.2 RASHODI'!S57</f>
        <v>1855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4" sqref="D4:E4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81" t="s">
        <v>5129</v>
      </c>
      <c r="B1" s="381"/>
      <c r="C1" s="381"/>
      <c r="D1" s="381"/>
      <c r="E1" s="38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3338077</v>
      </c>
      <c r="D5" s="61">
        <f t="shared" ref="D5:E5" si="0">+D6+D15+D21+D28+D38+D45+D52+D59+D66+D75</f>
        <v>218849</v>
      </c>
      <c r="E5" s="61">
        <f t="shared" si="0"/>
        <v>3556926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3338077</v>
      </c>
      <c r="D66" s="328">
        <f>SUM(D67:D74)</f>
        <v>218849</v>
      </c>
      <c r="E66" s="328">
        <f>SUM(E67:E74)</f>
        <v>3556926</v>
      </c>
    </row>
    <row r="67" spans="1:5">
      <c r="A67" s="315">
        <v>91</v>
      </c>
      <c r="B67" s="43" t="s">
        <v>5236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izdataka'!$R$3:$R$501,'A.4 RASHODI FUNK'!$A70,'Unos rashoda i izdataka'!$J$3:$J$501)+SUMIF('Unos rashoda P4'!$T$3:$T$501,'A.4 RASHODI FUNK'!$A70,'Unos rashoda P4'!$H$3:$H$501)</f>
        <v>3338077</v>
      </c>
      <c r="D70" s="322">
        <f>SUMIF('Unos rashoda i izdataka'!$R$3:$R$501,'A.4 RASHODI FUNK'!$A70,'Unos rashoda i izdataka'!$K$3:$K$501)+SUMIF('Unos rashoda P4'!$T$3:$T$501,'A.4 RASHODI FUNK'!$A70,'Unos rashoda P4'!$I$3:$I$501)</f>
        <v>218849</v>
      </c>
      <c r="E70" s="322">
        <f>SUMIF('Unos rashoda i izdataka'!$R$3:$R$501,'A.4 RASHODI FUNK'!$A70,'Unos rashoda i izdataka'!$L$3:$L$501)+SUMIF('Unos rashoda P4'!$T$3:$T$501,'A.4 RASHODI FUNK'!$A70,'Unos rashoda P4'!$J$3:$J$501)</f>
        <v>3556926</v>
      </c>
    </row>
    <row r="71" spans="1:5">
      <c r="A71" s="315">
        <v>95</v>
      </c>
      <c r="B71" s="43" t="s">
        <v>5160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81" t="s">
        <v>5106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82" t="s">
        <v>236</v>
      </c>
      <c r="B4" s="383"/>
      <c r="C4" s="384" t="s">
        <v>5265</v>
      </c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82" t="s">
        <v>236</v>
      </c>
      <c r="B15" s="383"/>
      <c r="C15" s="384" t="s">
        <v>5266</v>
      </c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6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82" t="s">
        <v>236</v>
      </c>
      <c r="B26" s="383"/>
      <c r="C26" s="384" t="s">
        <v>5267</v>
      </c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6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Jozo</cp:lastModifiedBy>
  <cp:lastPrinted>2023-12-01T17:29:40Z</cp:lastPrinted>
  <dcterms:created xsi:type="dcterms:W3CDTF">2018-09-10T07:36:17Z</dcterms:created>
  <dcterms:modified xsi:type="dcterms:W3CDTF">2023-12-18T11:17:25Z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